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dkukso\Desktop\"/>
    </mc:Choice>
  </mc:AlternateContent>
  <xr:revisionPtr revIDLastSave="0" documentId="8_{F2437FEA-9B59-4827-B358-112D7F7719F0}" xr6:coauthVersionLast="40" xr6:coauthVersionMax="40" xr10:uidLastSave="{00000000-0000-0000-0000-000000000000}"/>
  <bookViews>
    <workbookView xWindow="-110" yWindow="-110" windowWidth="19420" windowHeight="10420" activeTab="1" xr2:uid="{00000000-000D-0000-FFFF-FFFF00000000}"/>
  </bookViews>
  <sheets>
    <sheet name="Deliverables" sheetId="3" r:id="rId1"/>
    <sheet name="ML results" sheetId="2" r:id="rId2"/>
    <sheet name="Improvements" sheetId="5" r:id="rId3"/>
  </sheets>
  <definedNames>
    <definedName name="_xlnm._FilterDatabase" localSheetId="1" hidden="1">'ML results'!$A$12:$AK$58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K58" i="2" l="1"/>
  <c r="AH58" i="2"/>
  <c r="AE58" i="2"/>
  <c r="AB58" i="2"/>
  <c r="Y58" i="2"/>
  <c r="V58" i="2"/>
  <c r="S58" i="2"/>
  <c r="P58" i="2"/>
  <c r="M58" i="2"/>
  <c r="J58" i="2"/>
  <c r="G58" i="2"/>
  <c r="D58" i="2"/>
  <c r="AK57" i="2"/>
  <c r="AH57" i="2"/>
  <c r="AE57" i="2"/>
  <c r="AB57" i="2"/>
  <c r="Y57" i="2"/>
  <c r="V57" i="2"/>
  <c r="S57" i="2"/>
  <c r="P57" i="2"/>
  <c r="M57" i="2"/>
  <c r="J57" i="2"/>
  <c r="G57" i="2"/>
  <c r="D57" i="2"/>
  <c r="AK56" i="2"/>
  <c r="AH56" i="2"/>
  <c r="AE56" i="2"/>
  <c r="AB56" i="2"/>
  <c r="Y56" i="2"/>
  <c r="V56" i="2"/>
  <c r="S56" i="2"/>
  <c r="P56" i="2"/>
  <c r="M56" i="2"/>
  <c r="J56" i="2"/>
  <c r="G56" i="2"/>
  <c r="D56" i="2"/>
  <c r="AK55" i="2"/>
  <c r="AH55" i="2"/>
  <c r="AE55" i="2"/>
  <c r="AB55" i="2"/>
  <c r="Y55" i="2"/>
  <c r="V55" i="2"/>
  <c r="S55" i="2"/>
  <c r="P55" i="2"/>
  <c r="M55" i="2"/>
  <c r="J55" i="2"/>
  <c r="G55" i="2"/>
  <c r="D55" i="2"/>
  <c r="AK54" i="2"/>
  <c r="AH54" i="2"/>
  <c r="AE54" i="2"/>
  <c r="AB54" i="2"/>
  <c r="Y54" i="2"/>
  <c r="V54" i="2"/>
  <c r="S54" i="2"/>
  <c r="P54" i="2"/>
  <c r="M54" i="2"/>
  <c r="J54" i="2"/>
  <c r="G54" i="2"/>
  <c r="D54" i="2"/>
  <c r="AK53" i="2"/>
  <c r="AH53" i="2"/>
  <c r="AE53" i="2"/>
  <c r="AB53" i="2"/>
  <c r="Y53" i="2"/>
  <c r="V53" i="2"/>
  <c r="S53" i="2"/>
  <c r="P53" i="2"/>
  <c r="M53" i="2"/>
  <c r="J53" i="2"/>
  <c r="G53" i="2"/>
  <c r="D53" i="2"/>
  <c r="AK52" i="2"/>
  <c r="AH52" i="2"/>
  <c r="AE52" i="2"/>
  <c r="AB52" i="2"/>
  <c r="Y52" i="2"/>
  <c r="V52" i="2"/>
  <c r="S52" i="2"/>
  <c r="P52" i="2"/>
  <c r="M52" i="2"/>
  <c r="J52" i="2"/>
  <c r="G52" i="2"/>
  <c r="D52" i="2"/>
  <c r="AK51" i="2"/>
  <c r="AH51" i="2"/>
  <c r="AE51" i="2"/>
  <c r="AB51" i="2"/>
  <c r="Y51" i="2"/>
  <c r="V51" i="2"/>
  <c r="S51" i="2"/>
  <c r="P51" i="2"/>
  <c r="M51" i="2"/>
  <c r="J51" i="2"/>
  <c r="G51" i="2"/>
  <c r="D51" i="2"/>
  <c r="AK50" i="2"/>
  <c r="AH50" i="2"/>
  <c r="AE50" i="2"/>
  <c r="AB50" i="2"/>
  <c r="Y50" i="2"/>
  <c r="V50" i="2"/>
  <c r="S50" i="2"/>
  <c r="P50" i="2"/>
  <c r="M50" i="2"/>
  <c r="J50" i="2"/>
  <c r="G50" i="2"/>
  <c r="D50" i="2"/>
  <c r="AK49" i="2"/>
  <c r="AH49" i="2"/>
  <c r="AE49" i="2"/>
  <c r="AB49" i="2"/>
  <c r="Y49" i="2"/>
  <c r="V49" i="2"/>
  <c r="S49" i="2"/>
  <c r="P49" i="2"/>
  <c r="M49" i="2"/>
  <c r="J49" i="2"/>
  <c r="G49" i="2"/>
  <c r="D49" i="2"/>
  <c r="AK48" i="2"/>
  <c r="AH48" i="2"/>
  <c r="AE48" i="2"/>
  <c r="AB48" i="2"/>
  <c r="Y48" i="2"/>
  <c r="V48" i="2"/>
  <c r="S48" i="2"/>
  <c r="P48" i="2"/>
  <c r="M48" i="2"/>
  <c r="J48" i="2"/>
  <c r="G48" i="2"/>
  <c r="D48" i="2"/>
  <c r="AK47" i="2"/>
  <c r="AH47" i="2"/>
  <c r="AE47" i="2"/>
  <c r="AB47" i="2"/>
  <c r="Y47" i="2"/>
  <c r="V47" i="2"/>
  <c r="S47" i="2"/>
  <c r="P47" i="2"/>
  <c r="M47" i="2"/>
  <c r="J47" i="2"/>
  <c r="G47" i="2"/>
  <c r="D47" i="2"/>
  <c r="AK46" i="2"/>
  <c r="AH46" i="2"/>
  <c r="AE46" i="2"/>
  <c r="AB46" i="2"/>
  <c r="Y46" i="2"/>
  <c r="V46" i="2"/>
  <c r="S46" i="2"/>
  <c r="P46" i="2"/>
  <c r="M46" i="2"/>
  <c r="J46" i="2"/>
  <c r="G46" i="2"/>
  <c r="D46" i="2"/>
  <c r="AK45" i="2"/>
  <c r="AH45" i="2"/>
  <c r="AE45" i="2"/>
  <c r="AB45" i="2"/>
  <c r="Y45" i="2"/>
  <c r="V45" i="2"/>
  <c r="S45" i="2"/>
  <c r="P45" i="2"/>
  <c r="M45" i="2"/>
  <c r="J45" i="2"/>
  <c r="G45" i="2"/>
  <c r="D45" i="2"/>
  <c r="AK44" i="2"/>
  <c r="AH44" i="2"/>
  <c r="AE44" i="2"/>
  <c r="AB44" i="2"/>
  <c r="Y44" i="2"/>
  <c r="V44" i="2"/>
  <c r="S44" i="2"/>
  <c r="P44" i="2"/>
  <c r="M44" i="2"/>
  <c r="J44" i="2"/>
  <c r="G44" i="2"/>
  <c r="D44" i="2"/>
  <c r="AK43" i="2"/>
  <c r="AH43" i="2"/>
  <c r="AE43" i="2"/>
  <c r="AB43" i="2"/>
  <c r="Y43" i="2"/>
  <c r="V43" i="2"/>
  <c r="S43" i="2"/>
  <c r="P43" i="2"/>
  <c r="M43" i="2"/>
  <c r="J43" i="2"/>
  <c r="G43" i="2"/>
  <c r="D43" i="2"/>
  <c r="AK42" i="2"/>
  <c r="AH42" i="2"/>
  <c r="AE42" i="2"/>
  <c r="AB42" i="2"/>
  <c r="Y42" i="2"/>
  <c r="V42" i="2"/>
  <c r="S42" i="2"/>
  <c r="P42" i="2"/>
  <c r="M42" i="2"/>
  <c r="J42" i="2"/>
  <c r="G42" i="2"/>
  <c r="D42" i="2"/>
  <c r="AK41" i="2"/>
  <c r="AH41" i="2"/>
  <c r="AE41" i="2"/>
  <c r="AB41" i="2"/>
  <c r="Y41" i="2"/>
  <c r="V41" i="2"/>
  <c r="S41" i="2"/>
  <c r="P41" i="2"/>
  <c r="M41" i="2"/>
  <c r="J41" i="2"/>
  <c r="G41" i="2"/>
  <c r="D41" i="2"/>
  <c r="AK40" i="2"/>
  <c r="AH40" i="2"/>
  <c r="AE40" i="2"/>
  <c r="AB40" i="2"/>
  <c r="Y40" i="2"/>
  <c r="V40" i="2"/>
  <c r="S40" i="2"/>
  <c r="P40" i="2"/>
  <c r="M40" i="2"/>
  <c r="J40" i="2"/>
  <c r="G40" i="2"/>
  <c r="D40" i="2"/>
  <c r="AK39" i="2"/>
  <c r="AH39" i="2"/>
  <c r="AE39" i="2"/>
  <c r="AB39" i="2"/>
  <c r="Y39" i="2"/>
  <c r="V39" i="2"/>
  <c r="S39" i="2"/>
  <c r="P39" i="2"/>
  <c r="M39" i="2"/>
  <c r="J39" i="2"/>
  <c r="G39" i="2"/>
  <c r="D39" i="2"/>
  <c r="AK38" i="2"/>
  <c r="AH38" i="2"/>
  <c r="AE38" i="2"/>
  <c r="AB38" i="2"/>
  <c r="Y38" i="2"/>
  <c r="V38" i="2"/>
  <c r="S38" i="2"/>
  <c r="P38" i="2"/>
  <c r="M38" i="2"/>
  <c r="J38" i="2"/>
  <c r="G38" i="2"/>
  <c r="D38" i="2"/>
  <c r="AK37" i="2"/>
  <c r="AH37" i="2"/>
  <c r="AE37" i="2"/>
  <c r="AB37" i="2"/>
  <c r="Y37" i="2"/>
  <c r="V37" i="2"/>
  <c r="S37" i="2"/>
  <c r="P37" i="2"/>
  <c r="M37" i="2"/>
  <c r="J37" i="2"/>
  <c r="G37" i="2"/>
  <c r="D37" i="2"/>
  <c r="AK36" i="2"/>
  <c r="AH36" i="2"/>
  <c r="AE36" i="2"/>
  <c r="AB36" i="2"/>
  <c r="Y36" i="2"/>
  <c r="V36" i="2"/>
  <c r="S36" i="2"/>
  <c r="P36" i="2"/>
  <c r="M36" i="2"/>
  <c r="J36" i="2"/>
  <c r="G36" i="2"/>
  <c r="D36" i="2"/>
  <c r="AK35" i="2"/>
  <c r="AH35" i="2"/>
  <c r="AE35" i="2"/>
  <c r="AB35" i="2"/>
  <c r="Y35" i="2"/>
  <c r="V35" i="2"/>
  <c r="S35" i="2"/>
  <c r="P35" i="2"/>
  <c r="M35" i="2"/>
  <c r="J35" i="2"/>
  <c r="G35" i="2"/>
  <c r="D35" i="2"/>
  <c r="AK34" i="2"/>
  <c r="AH34" i="2"/>
  <c r="AE34" i="2"/>
  <c r="AB34" i="2"/>
  <c r="Y34" i="2"/>
  <c r="V34" i="2"/>
  <c r="S34" i="2"/>
  <c r="P34" i="2"/>
  <c r="M34" i="2"/>
  <c r="J34" i="2"/>
  <c r="G34" i="2"/>
  <c r="D34" i="2"/>
  <c r="AK33" i="2"/>
  <c r="AH33" i="2"/>
  <c r="AE33" i="2"/>
  <c r="AB33" i="2"/>
  <c r="Y33" i="2"/>
  <c r="V33" i="2"/>
  <c r="S33" i="2"/>
  <c r="P33" i="2"/>
  <c r="M33" i="2"/>
  <c r="J33" i="2"/>
  <c r="G33" i="2"/>
  <c r="D33" i="2"/>
  <c r="AK32" i="2"/>
  <c r="AH32" i="2"/>
  <c r="AE32" i="2"/>
  <c r="AB32" i="2"/>
  <c r="Y32" i="2"/>
  <c r="V32" i="2"/>
  <c r="S32" i="2"/>
  <c r="P32" i="2"/>
  <c r="M32" i="2"/>
  <c r="J32" i="2"/>
  <c r="G32" i="2"/>
  <c r="D32" i="2"/>
  <c r="AK31" i="2"/>
  <c r="AH31" i="2"/>
  <c r="AE31" i="2"/>
  <c r="AB31" i="2"/>
  <c r="Y31" i="2"/>
  <c r="V31" i="2"/>
  <c r="S31" i="2"/>
  <c r="P31" i="2"/>
  <c r="M31" i="2"/>
  <c r="J31" i="2"/>
  <c r="G31" i="2"/>
  <c r="D31" i="2"/>
  <c r="AK30" i="2"/>
  <c r="AH30" i="2"/>
  <c r="AE30" i="2"/>
  <c r="AB30" i="2"/>
  <c r="Y30" i="2"/>
  <c r="V30" i="2"/>
  <c r="S30" i="2"/>
  <c r="P30" i="2"/>
  <c r="M30" i="2"/>
  <c r="J30" i="2"/>
  <c r="G30" i="2"/>
  <c r="D30" i="2"/>
  <c r="AK29" i="2"/>
  <c r="AH29" i="2"/>
  <c r="AE29" i="2"/>
  <c r="AB29" i="2"/>
  <c r="Y29" i="2"/>
  <c r="V29" i="2"/>
  <c r="S29" i="2"/>
  <c r="P29" i="2"/>
  <c r="M29" i="2"/>
  <c r="J29" i="2"/>
  <c r="G29" i="2"/>
  <c r="D29" i="2"/>
  <c r="AK28" i="2"/>
  <c r="AH28" i="2"/>
  <c r="AE28" i="2"/>
  <c r="AB28" i="2"/>
  <c r="Y28" i="2"/>
  <c r="V28" i="2"/>
  <c r="S28" i="2"/>
  <c r="P28" i="2"/>
  <c r="M28" i="2"/>
  <c r="J28" i="2"/>
  <c r="G28" i="2"/>
  <c r="D28" i="2"/>
  <c r="AK27" i="2"/>
  <c r="AH27" i="2"/>
  <c r="AE27" i="2"/>
  <c r="AB27" i="2"/>
  <c r="Y27" i="2"/>
  <c r="V27" i="2"/>
  <c r="S27" i="2"/>
  <c r="P27" i="2"/>
  <c r="M27" i="2"/>
  <c r="J27" i="2"/>
  <c r="G27" i="2"/>
  <c r="D27" i="2"/>
  <c r="AK26" i="2"/>
  <c r="AH26" i="2"/>
  <c r="AE26" i="2"/>
  <c r="AB26" i="2"/>
  <c r="Y26" i="2"/>
  <c r="V26" i="2"/>
  <c r="S26" i="2"/>
  <c r="P26" i="2"/>
  <c r="M26" i="2"/>
  <c r="J26" i="2"/>
  <c r="G26" i="2"/>
  <c r="D26" i="2"/>
  <c r="AK25" i="2"/>
  <c r="AH25" i="2"/>
  <c r="AE25" i="2"/>
  <c r="AB25" i="2"/>
  <c r="Y25" i="2"/>
  <c r="V25" i="2"/>
  <c r="S25" i="2"/>
  <c r="P25" i="2"/>
  <c r="M25" i="2"/>
  <c r="J25" i="2"/>
  <c r="G25" i="2"/>
  <c r="D25" i="2"/>
  <c r="AK24" i="2"/>
  <c r="AH24" i="2"/>
  <c r="AE24" i="2"/>
  <c r="AB24" i="2"/>
  <c r="Y24" i="2"/>
  <c r="V24" i="2"/>
  <c r="S24" i="2"/>
  <c r="P24" i="2"/>
  <c r="M24" i="2"/>
  <c r="J24" i="2"/>
  <c r="G24" i="2"/>
  <c r="D24" i="2"/>
  <c r="AK23" i="2"/>
  <c r="AH23" i="2"/>
  <c r="AE23" i="2"/>
  <c r="AB23" i="2"/>
  <c r="Y23" i="2"/>
  <c r="V23" i="2"/>
  <c r="S23" i="2"/>
  <c r="P23" i="2"/>
  <c r="M23" i="2"/>
  <c r="J23" i="2"/>
  <c r="G23" i="2"/>
  <c r="D23" i="2"/>
  <c r="AK22" i="2"/>
  <c r="AH22" i="2"/>
  <c r="AE22" i="2"/>
  <c r="AB22" i="2"/>
  <c r="Y22" i="2"/>
  <c r="V22" i="2"/>
  <c r="S22" i="2"/>
  <c r="P22" i="2"/>
  <c r="M22" i="2"/>
  <c r="J22" i="2"/>
  <c r="G22" i="2"/>
  <c r="D22" i="2"/>
  <c r="AK21" i="2"/>
  <c r="AH21" i="2"/>
  <c r="AE21" i="2"/>
  <c r="AB21" i="2"/>
  <c r="Y21" i="2"/>
  <c r="V21" i="2"/>
  <c r="S21" i="2"/>
  <c r="P21" i="2"/>
  <c r="M21" i="2"/>
  <c r="J21" i="2"/>
  <c r="G21" i="2"/>
  <c r="D21" i="2"/>
  <c r="AK20" i="2"/>
  <c r="AH20" i="2"/>
  <c r="AE20" i="2"/>
  <c r="AB20" i="2"/>
  <c r="Y20" i="2"/>
  <c r="V20" i="2"/>
  <c r="S20" i="2"/>
  <c r="P20" i="2"/>
  <c r="M20" i="2"/>
  <c r="J20" i="2"/>
  <c r="G20" i="2"/>
  <c r="D20" i="2"/>
  <c r="AK19" i="2"/>
  <c r="AH19" i="2"/>
  <c r="AE19" i="2"/>
  <c r="AB19" i="2"/>
  <c r="Y19" i="2"/>
  <c r="V19" i="2"/>
  <c r="S19" i="2"/>
  <c r="P19" i="2"/>
  <c r="M19" i="2"/>
  <c r="J19" i="2"/>
  <c r="G19" i="2"/>
  <c r="D19" i="2"/>
  <c r="AK18" i="2"/>
  <c r="AH18" i="2"/>
  <c r="AE18" i="2"/>
  <c r="AB18" i="2"/>
  <c r="Y18" i="2"/>
  <c r="V18" i="2"/>
  <c r="S18" i="2"/>
  <c r="P18" i="2"/>
  <c r="M18" i="2"/>
  <c r="J18" i="2"/>
  <c r="G18" i="2"/>
  <c r="D18" i="2"/>
  <c r="AK17" i="2"/>
  <c r="AH17" i="2"/>
  <c r="AE17" i="2"/>
  <c r="AB17" i="2"/>
  <c r="Y17" i="2"/>
  <c r="V17" i="2"/>
  <c r="S17" i="2"/>
  <c r="P17" i="2"/>
  <c r="M17" i="2"/>
  <c r="J17" i="2"/>
  <c r="G17" i="2"/>
  <c r="D17" i="2"/>
  <c r="AK16" i="2"/>
  <c r="AH16" i="2"/>
  <c r="AE16" i="2"/>
  <c r="AB16" i="2"/>
  <c r="Y16" i="2"/>
  <c r="V16" i="2"/>
  <c r="S16" i="2"/>
  <c r="P16" i="2"/>
  <c r="M16" i="2"/>
  <c r="J16" i="2"/>
  <c r="G16" i="2"/>
  <c r="D16" i="2"/>
  <c r="AK15" i="2"/>
  <c r="AH15" i="2"/>
  <c r="AE15" i="2"/>
  <c r="AB15" i="2"/>
  <c r="Y15" i="2"/>
  <c r="V15" i="2"/>
  <c r="S15" i="2"/>
  <c r="P15" i="2"/>
  <c r="M15" i="2"/>
  <c r="J15" i="2"/>
  <c r="G15" i="2"/>
  <c r="D15" i="2"/>
  <c r="AK14" i="2"/>
  <c r="AH14" i="2"/>
  <c r="AE14" i="2"/>
  <c r="AB14" i="2"/>
  <c r="Y14" i="2"/>
  <c r="V14" i="2"/>
  <c r="S14" i="2"/>
  <c r="P14" i="2"/>
  <c r="M14" i="2"/>
  <c r="J14" i="2"/>
  <c r="G14" i="2"/>
  <c r="D14" i="2"/>
  <c r="AK13" i="2"/>
  <c r="AH13" i="2"/>
  <c r="AE13" i="2"/>
  <c r="AB13" i="2"/>
  <c r="Y13" i="2"/>
  <c r="V13" i="2"/>
  <c r="S13" i="2"/>
  <c r="P13" i="2"/>
  <c r="M13" i="2"/>
  <c r="J13" i="2"/>
  <c r="G13" i="2"/>
  <c r="D13" i="2"/>
  <c r="AA2" i="2" l="1"/>
  <c r="I23" i="3" s="1"/>
  <c r="C3" i="2"/>
  <c r="AD2" i="2"/>
  <c r="I24" i="3" s="1"/>
  <c r="AA3" i="2"/>
  <c r="F2" i="2"/>
  <c r="D16" i="3" s="1"/>
  <c r="O6" i="2"/>
  <c r="L19" i="3" s="1"/>
  <c r="AG6" i="2"/>
  <c r="L25" i="3" s="1"/>
  <c r="F6" i="2"/>
  <c r="L16" i="3" s="1"/>
  <c r="I4" i="2"/>
  <c r="J17" i="3" s="1"/>
  <c r="L2" i="2"/>
  <c r="D18" i="3" s="1"/>
  <c r="X5" i="2"/>
  <c r="K22" i="3" s="1"/>
  <c r="R3" i="2"/>
  <c r="AJ3" i="2"/>
  <c r="X6" i="2"/>
  <c r="L22" i="3" s="1"/>
  <c r="I2" i="2"/>
  <c r="D17" i="3" s="1"/>
  <c r="L4" i="2"/>
  <c r="J18" i="3" s="1"/>
  <c r="L5" i="2"/>
  <c r="K18" i="3" s="1"/>
  <c r="F4" i="2"/>
  <c r="J16" i="3" s="1"/>
  <c r="R4" i="2"/>
  <c r="J20" i="3" s="1"/>
  <c r="U2" i="2"/>
  <c r="D21" i="3" s="1"/>
  <c r="AD5" i="2"/>
  <c r="K24" i="3" s="1"/>
  <c r="F3" i="2"/>
  <c r="AJ4" i="2"/>
  <c r="J26" i="3" s="1"/>
  <c r="AJ2" i="2"/>
  <c r="I26" i="3" s="1"/>
  <c r="R6" i="2"/>
  <c r="L20" i="3" s="1"/>
  <c r="AD4" i="2"/>
  <c r="J24" i="3" s="1"/>
  <c r="U5" i="2"/>
  <c r="K21" i="3" s="1"/>
  <c r="C5" i="2"/>
  <c r="K15" i="3" s="1"/>
  <c r="C2" i="2"/>
  <c r="R2" i="2"/>
  <c r="O3" i="2"/>
  <c r="O4" i="2"/>
  <c r="J19" i="3" s="1"/>
  <c r="O5" i="2"/>
  <c r="K19" i="3" s="1"/>
  <c r="O2" i="2"/>
  <c r="X3" i="2"/>
  <c r="X4" i="2"/>
  <c r="J22" i="3" s="1"/>
  <c r="X2" i="2"/>
  <c r="AG3" i="2"/>
  <c r="AG4" i="2"/>
  <c r="J25" i="3" s="1"/>
  <c r="AG5" i="2"/>
  <c r="K25" i="3" s="1"/>
  <c r="AG2" i="2"/>
  <c r="AA4" i="2"/>
  <c r="J23" i="3" s="1"/>
  <c r="AA5" i="2"/>
  <c r="AA6" i="2"/>
  <c r="L23" i="3" s="1"/>
  <c r="I5" i="2"/>
  <c r="K17" i="3" s="1"/>
  <c r="I6" i="2"/>
  <c r="L17" i="3" s="1"/>
  <c r="I3" i="2"/>
  <c r="AJ5" i="2"/>
  <c r="K26" i="3" s="1"/>
  <c r="AJ6" i="2"/>
  <c r="L26" i="3" s="1"/>
  <c r="C6" i="2"/>
  <c r="L15" i="3" s="1"/>
  <c r="C4" i="2"/>
  <c r="J15" i="3" s="1"/>
  <c r="L6" i="2"/>
  <c r="L18" i="3" s="1"/>
  <c r="L3" i="2"/>
  <c r="U6" i="2"/>
  <c r="L21" i="3" s="1"/>
  <c r="U3" i="2"/>
  <c r="U4" i="2"/>
  <c r="J21" i="3" s="1"/>
  <c r="AD6" i="2"/>
  <c r="L24" i="3" s="1"/>
  <c r="AD3" i="2"/>
  <c r="F5" i="2"/>
  <c r="K16" i="3" s="1"/>
  <c r="R5" i="2"/>
  <c r="K20" i="3" s="1"/>
  <c r="I18" i="3" l="1"/>
  <c r="D23" i="3"/>
  <c r="I16" i="3"/>
  <c r="D24" i="3"/>
  <c r="I21" i="3"/>
  <c r="I17" i="3"/>
  <c r="B16" i="3"/>
  <c r="E16" i="3" s="1"/>
  <c r="D26" i="3"/>
  <c r="F8" i="2"/>
  <c r="B24" i="3"/>
  <c r="AD9" i="2"/>
  <c r="C16" i="3"/>
  <c r="I7" i="2"/>
  <c r="B23" i="3"/>
  <c r="B18" i="3"/>
  <c r="E18" i="3" s="1"/>
  <c r="C17" i="3"/>
  <c r="K23" i="3"/>
  <c r="AA7" i="2"/>
  <c r="B19" i="3"/>
  <c r="O7" i="2"/>
  <c r="I19" i="3"/>
  <c r="O8" i="2"/>
  <c r="D19" i="3"/>
  <c r="C19" i="3"/>
  <c r="O9" i="2"/>
  <c r="U8" i="2"/>
  <c r="AD8" i="2"/>
  <c r="F9" i="2"/>
  <c r="C20" i="3"/>
  <c r="R8" i="2"/>
  <c r="B20" i="3"/>
  <c r="R9" i="2"/>
  <c r="I20" i="3"/>
  <c r="D20" i="3"/>
  <c r="R7" i="2"/>
  <c r="AJ8" i="2"/>
  <c r="B26" i="3"/>
  <c r="AA8" i="2"/>
  <c r="C18" i="3"/>
  <c r="B21" i="3"/>
  <c r="E21" i="3" s="1"/>
  <c r="I9" i="2"/>
  <c r="B25" i="3"/>
  <c r="AG7" i="2"/>
  <c r="I25" i="3"/>
  <c r="AG8" i="2"/>
  <c r="D25" i="3"/>
  <c r="C25" i="3"/>
  <c r="AG9" i="2"/>
  <c r="B22" i="3"/>
  <c r="X7" i="2"/>
  <c r="I22" i="3"/>
  <c r="X8" i="2"/>
  <c r="D22" i="3"/>
  <c r="X9" i="2"/>
  <c r="C22" i="3"/>
  <c r="C24" i="3"/>
  <c r="U9" i="2"/>
  <c r="I15" i="3"/>
  <c r="D15" i="3"/>
  <c r="C7" i="2"/>
  <c r="C15" i="3"/>
  <c r="B15" i="3"/>
  <c r="C9" i="2"/>
  <c r="C8" i="2"/>
  <c r="I8" i="2"/>
  <c r="C26" i="3"/>
  <c r="C23" i="3"/>
  <c r="L7" i="2"/>
  <c r="L9" i="2"/>
  <c r="C21" i="3"/>
  <c r="F7" i="2"/>
  <c r="AD7" i="2"/>
  <c r="AJ7" i="2"/>
  <c r="AJ9" i="2"/>
  <c r="AA9" i="2"/>
  <c r="L8" i="2"/>
  <c r="U7" i="2"/>
  <c r="B17" i="3"/>
  <c r="E17" i="3" s="1"/>
  <c r="E23" i="3" l="1"/>
  <c r="E24" i="3"/>
  <c r="E26" i="3"/>
  <c r="H18" i="3"/>
  <c r="G18" i="3"/>
  <c r="F18" i="3"/>
  <c r="H17" i="3"/>
  <c r="G17" i="3"/>
  <c r="F17" i="3"/>
  <c r="H21" i="3"/>
  <c r="G21" i="3"/>
  <c r="F21" i="3"/>
  <c r="G23" i="3"/>
  <c r="F23" i="3"/>
  <c r="H23" i="3"/>
  <c r="E15" i="3"/>
  <c r="F22" i="3"/>
  <c r="H22" i="3"/>
  <c r="G22" i="3"/>
  <c r="F25" i="3"/>
  <c r="H25" i="3"/>
  <c r="G25" i="3"/>
  <c r="G20" i="3"/>
  <c r="F20" i="3"/>
  <c r="H20" i="3"/>
  <c r="H26" i="3"/>
  <c r="G26" i="3"/>
  <c r="F26" i="3"/>
  <c r="H15" i="3"/>
  <c r="G15" i="3"/>
  <c r="F15" i="3"/>
  <c r="H24" i="3"/>
  <c r="G24" i="3"/>
  <c r="F24" i="3"/>
  <c r="E25" i="3"/>
  <c r="F19" i="3"/>
  <c r="H19" i="3"/>
  <c r="G19" i="3"/>
  <c r="E22" i="3"/>
  <c r="E20" i="3"/>
  <c r="E19" i="3"/>
  <c r="G16" i="3"/>
  <c r="F16" i="3"/>
  <c r="H16" i="3"/>
</calcChain>
</file>

<file path=xl/sharedStrings.xml><?xml version="1.0" encoding="utf-8"?>
<sst xmlns="http://schemas.openxmlformats.org/spreadsheetml/2006/main" count="1318" uniqueCount="403">
  <si>
    <t>secretary_of_state</t>
  </si>
  <si>
    <t>corporate_number</t>
  </si>
  <si>
    <t>trademark_name</t>
  </si>
  <si>
    <t>entity_type</t>
  </si>
  <si>
    <t>street_address</t>
  </si>
  <si>
    <t>city</t>
  </si>
  <si>
    <t>agent_name</t>
  </si>
  <si>
    <t>authorized_person</t>
  </si>
  <si>
    <t>authorized_title</t>
  </si>
  <si>
    <t>state</t>
  </si>
  <si>
    <t>zip_code</t>
  </si>
  <si>
    <t>business_type</t>
  </si>
  <si>
    <t>TP</t>
  </si>
  <si>
    <t>TN</t>
  </si>
  <si>
    <t>FP</t>
  </si>
  <si>
    <t>FN</t>
  </si>
  <si>
    <t>FPFN</t>
  </si>
  <si>
    <t>Total documents</t>
  </si>
  <si>
    <t>Precision</t>
  </si>
  <si>
    <t>Recall</t>
  </si>
  <si>
    <t>Gold</t>
  </si>
  <si>
    <t>Extracted</t>
  </si>
  <si>
    <t>Decision</t>
  </si>
  <si>
    <t>GEORGIA</t>
  </si>
  <si>
    <t/>
  </si>
  <si>
    <t>Massachusetts</t>
  </si>
  <si>
    <t>New Hampshire</t>
  </si>
  <si>
    <t>California</t>
  </si>
  <si>
    <t>https://turing-db1.workfusion.com/temp/All%20sets/MA%20-%20new/Massachussets%2016.pdf</t>
  </si>
  <si>
    <t>https://turing-db1.workfusion.com/temp/All%20sets/MA%20-%20new/Massachussets%2026.pdf</t>
  </si>
  <si>
    <t>https://turing-db1.workfusion.com/temp/All%20sets/MA%20-%20new/Massachussets%2027.pdf</t>
  </si>
  <si>
    <t>https://turing-db1.workfusion.com/temp/All%20sets/MA%20-%20new/Massachussets%203.pdf</t>
  </si>
  <si>
    <t>https://turing-db1.workfusion.com/temp/All%20sets/MA%20-%20new/Massachussets%2036.pdf</t>
  </si>
  <si>
    <t>https://turing-db1.workfusion.com/temp/All%20sets/NH/0000238075.pdf</t>
  </si>
  <si>
    <t>https://turing-db1.workfusion.com/temp/All%20sets/NH/0001345738.pdf</t>
  </si>
  <si>
    <t>https://turing-db1.workfusion.com/temp/All%20sets/NH/0001476705.pdf</t>
  </si>
  <si>
    <t>https://turing-db1.workfusion.com/temp/All%20sets/NH/0002478215.pdf</t>
  </si>
  <si>
    <t>https://turing-db1.workfusion.com/temp/All%20sets/NH/0002500619.pdf</t>
  </si>
  <si>
    <t>https://turing-db1.workfusion.com/temp/All%20sets/NH/0002549536.pdf</t>
  </si>
  <si>
    <t>https://turing-db1.workfusion.com/temp/All%20sets/NH/0003795791.pdf</t>
  </si>
  <si>
    <t>https://turing-db1.workfusion.com/temp/All%20sets/NH/0003803576.pdf</t>
  </si>
  <si>
    <t>https://turing-db1.workfusion.com/temp/All%20sets/NH/0004000731.pdf</t>
  </si>
  <si>
    <t>https://turing-db1.workfusion.com/temp/All%20sets/NH/0004010289.pdf</t>
  </si>
  <si>
    <t>https://turing-db1.workfusion.com/temp/Georgia%20for%20OCR%20v2/12194389.pdf</t>
  </si>
  <si>
    <t>https://turing-db1.workfusion.com/temp/Georgia%20for%20OCR%20v2/14352837.pdf</t>
  </si>
  <si>
    <t>https://turing-db1.workfusion.com/temp/Georgia%20for%20OCR%20v2/15541804.pdf</t>
  </si>
  <si>
    <t>J721225</t>
  </si>
  <si>
    <t>H807872</t>
  </si>
  <si>
    <t>C4112733</t>
  </si>
  <si>
    <t>C0092639</t>
  </si>
  <si>
    <t>1ST CHOICE CREDIT UNION</t>
  </si>
  <si>
    <t>1970 SHS REUNION, INC.</t>
  </si>
  <si>
    <t>AFFIRMATIVE POSITION ON PARENT LEADERSHIP EDUCATION INC.</t>
  </si>
  <si>
    <t>Core One Wellness LLC</t>
  </si>
  <si>
    <t>2074 CHILDRESS DR., LLC</t>
  </si>
  <si>
    <t>BOREON INDUSTRIES, LLC</t>
  </si>
  <si>
    <t>ENCORE ON THE SQUARE, LLC</t>
  </si>
  <si>
    <t>COOKIES BY PEE-WEE, LLC</t>
  </si>
  <si>
    <t>DESIGNING ELEMENTS INC</t>
  </si>
  <si>
    <t>Abstract Elements Management Agency LLC</t>
  </si>
  <si>
    <t>I CAN ACT NOW MINISTRIES, INC.</t>
  </si>
  <si>
    <t>"J" MICKAYTRI'S REAL ESTATE GROUP, LLC</t>
  </si>
  <si>
    <t>5963 UNION HILL LLC</t>
  </si>
  <si>
    <t>MAMAWEE, LLC</t>
  </si>
  <si>
    <t>"PARENT/CHILD BIBLE INSTITUTE &amp; SEMINARY", INC.</t>
  </si>
  <si>
    <t>HYSTER-YALE GROUP, INC.</t>
  </si>
  <si>
    <t>NAKAI SURFACING INC.</t>
  </si>
  <si>
    <t>OAL PROPERTIES LLC</t>
  </si>
  <si>
    <t>MAHER FAMILY LIMITED PARTNERSHIP</t>
  </si>
  <si>
    <t>GENCORP INC.</t>
  </si>
  <si>
    <t>1 DAVIS COURT PROPERTIES INC</t>
  </si>
  <si>
    <t>102 SPRING HILL ROAD LLC</t>
  </si>
  <si>
    <t>"R" MOUNTAIN PROPERTIES, LLC</t>
  </si>
  <si>
    <t>"THE SUSTAINABILITY PROJECT INC."</t>
  </si>
  <si>
    <t>101 FRANKLIN DERRY LLC</t>
  </si>
  <si>
    <t>DRINK + EAT</t>
  </si>
  <si>
    <t>AMARILLO MUTUAL WATER COMPANY</t>
  </si>
  <si>
    <t>LORD ASSOCIATES' INC.</t>
  </si>
  <si>
    <t>CAMMACK LARHETTE ADVISORS' LLC</t>
  </si>
  <si>
    <t>FULL CIRCLE FARM LLC</t>
  </si>
  <si>
    <t>LARED. INC.</t>
  </si>
  <si>
    <t>ECHO COMMUNICATIONS, INC.</t>
  </si>
  <si>
    <t>ALPHA 2 OMEGA RF COMPONENTS, LLC</t>
  </si>
  <si>
    <t>BEDFORD-C ARNE VALE, LLC</t>
  </si>
  <si>
    <t>HERON WAY HOMEOWNERS ASSOCIATION</t>
  </si>
  <si>
    <t>PREMIER ENVIRONMENTAL SERVICES, INC.</t>
  </si>
  <si>
    <t>EASY ELECTRIC, LLC</t>
  </si>
  <si>
    <t>ZERO ZONE, INC.</t>
  </si>
  <si>
    <t>CARDER FARM, LLC</t>
  </si>
  <si>
    <t>ALB TELECONSULTING, LLC</t>
  </si>
  <si>
    <t>HRBR, LLC</t>
  </si>
  <si>
    <t>"THE S.E.E.D. MINISTRY, INC." (SERVE,EDUCATE, EMPOWER ANDDEVELOP)</t>
  </si>
  <si>
    <t>The Stroud Legacy Group LLC</t>
  </si>
  <si>
    <t>JE Speech &amp; Language Therapy LLC</t>
  </si>
  <si>
    <t>Domestic Nonprofit Corporation</t>
  </si>
  <si>
    <t>Domestic Limited Liability Company</t>
  </si>
  <si>
    <t>Domestic Profit Corporation</t>
  </si>
  <si>
    <t>corporation</t>
  </si>
  <si>
    <t>limited partnership</t>
  </si>
  <si>
    <t>limited liability company</t>
  </si>
  <si>
    <t>CORPORATION</t>
  </si>
  <si>
    <t>LLC</t>
  </si>
  <si>
    <t>Foreign Profit Corporation</t>
  </si>
  <si>
    <t>Domestic Stock and Agricultural Cooperative Corporations</t>
  </si>
  <si>
    <t>NONPROFIT</t>
  </si>
  <si>
    <t>315 Auburn Avenue NE</t>
  </si>
  <si>
    <t>365 TRIVOLI MARSH RD</t>
  </si>
  <si>
    <t>3645 Marketplace Blvd, Ste 130-23</t>
  </si>
  <si>
    <t>2448 Oakleaf Circle</t>
  </si>
  <si>
    <t>505 BLUE RIDGE TERRACE</t>
  </si>
  <si>
    <t>2398 Union Grove Ct.</t>
  </si>
  <si>
    <t>100 ADAMSON SQUARE</t>
  </si>
  <si>
    <t>521 KEENELAND AVE.</t>
  </si>
  <si>
    <t>3768 Ozmer Court</t>
  </si>
  <si>
    <t>201 North Woods Way</t>
  </si>
  <si>
    <t>388 Bullsboro Drive #338</t>
  </si>
  <si>
    <t>2865 Chamonix Drive</t>
  </si>
  <si>
    <t>4267 Woodland Brook DR SE</t>
  </si>
  <si>
    <t>4639 N. Shallowford Road, Ste E</t>
  </si>
  <si>
    <t>2631 Crofton Dr</t>
  </si>
  <si>
    <t>5875 LANDERBROOK DRIVE, SUITE 300</t>
  </si>
  <si>
    <t>5875 LANDERBROOK DRIVE. SUITE 300</t>
  </si>
  <si>
    <t>11829 JEFFREY RD.</t>
  </si>
  <si>
    <t>11829 JEFFREY RD</t>
  </si>
  <si>
    <t>10 KEARNEY ROAD, SUITE 303</t>
  </si>
  <si>
    <t>10 KEARNEY ROAD. SUITE 303</t>
  </si>
  <si>
    <t>71 CONCORD STREET</t>
  </si>
  <si>
    <t>HIGHWAY 50 AND AEROJET ROAD</t>
  </si>
  <si>
    <t>PO BOX 419</t>
  </si>
  <si>
    <t>10 SUMNER DRIVE,</t>
  </si>
  <si>
    <t>145 Lost River Rd.PO Box 3</t>
  </si>
  <si>
    <t>79 Emerald Street</t>
  </si>
  <si>
    <t>44 West Broadway (Rt 102)</t>
  </si>
  <si>
    <t>7842 SITIO COCO</t>
  </si>
  <si>
    <t>3404 BURTON AVE</t>
  </si>
  <si>
    <t>1506 PROVIDENCE HWY - SUITE 30</t>
  </si>
  <si>
    <t>65 WILLIAM ST., SUITE 100</t>
  </si>
  <si>
    <t>210 SOUTH WESTGATE ROAD</t>
  </si>
  <si>
    <t>1878 MASSACHUSETTS AVENUE</t>
  </si>
  <si>
    <t>59 PLEASANT ST, PO BOX 2300</t>
  </si>
  <si>
    <t>37 WINDSOR BLVD</t>
  </si>
  <si>
    <t>2 OLDE BEDFORD WAY</t>
  </si>
  <si>
    <t>61 UNION RD</t>
  </si>
  <si>
    <t>1880 WEST OAK PARKWAY BUILDING 100 STE. 106</t>
  </si>
  <si>
    <t>38 BRISTON COURT</t>
  </si>
  <si>
    <t>110 North Oakridge Drive</t>
  </si>
  <si>
    <t>910 Main St</t>
  </si>
  <si>
    <t>6 EXETER FALLS DRIVE</t>
  </si>
  <si>
    <t>84 Ashley Drive</t>
  </si>
  <si>
    <t>950 EAGLES LANDING PKWY, SUITE 639</t>
  </si>
  <si>
    <t>112 Lochmere Lane</t>
  </si>
  <si>
    <t>2289 Park Estates Drive</t>
  </si>
  <si>
    <t>ATLANTA</t>
  </si>
  <si>
    <t>RICHMOND HILL</t>
  </si>
  <si>
    <t>EAST POINT</t>
  </si>
  <si>
    <t>Lithonia</t>
  </si>
  <si>
    <t>Canton</t>
  </si>
  <si>
    <t>Carrollton</t>
  </si>
  <si>
    <t>WOODSTOCK</t>
  </si>
  <si>
    <t>Decatur</t>
  </si>
  <si>
    <t>Jasper</t>
  </si>
  <si>
    <t>Newnan</t>
  </si>
  <si>
    <t>Cumming</t>
  </si>
  <si>
    <t>Atlanta</t>
  </si>
  <si>
    <t>Albany</t>
  </si>
  <si>
    <t>MAYFIELD HEIGHTS</t>
  </si>
  <si>
    <t>WEST SALEM</t>
  </si>
  <si>
    <t>SALEM</t>
  </si>
  <si>
    <t>CAMBRIDGE</t>
  </si>
  <si>
    <t>NEEDHAM</t>
  </si>
  <si>
    <t>NORTH READING</t>
  </si>
  <si>
    <t>RANCHO CORDOVA</t>
  </si>
  <si>
    <t>GOFFSTOWN</t>
  </si>
  <si>
    <t>DOVER</t>
  </si>
  <si>
    <t>North Woodstock</t>
  </si>
  <si>
    <t>Keene</t>
  </si>
  <si>
    <t>Derry</t>
  </si>
  <si>
    <t>CARLSBAD</t>
  </si>
  <si>
    <t>ROSEMEAD</t>
  </si>
  <si>
    <t>NORWOOD</t>
  </si>
  <si>
    <t>WELLESLEY</t>
  </si>
  <si>
    <t>HARWICH</t>
  </si>
  <si>
    <t>NEW LON DON</t>
  </si>
  <si>
    <t>LONDONDERRY</t>
  </si>
  <si>
    <t>BEDFORD</t>
  </si>
  <si>
    <t>BEDFORD,NH</t>
  </si>
  <si>
    <t>STRATHAM</t>
  </si>
  <si>
    <t>MARIETTA</t>
  </si>
  <si>
    <t>North Prairie</t>
  </si>
  <si>
    <t>Fremont</t>
  </si>
  <si>
    <t>EXETER</t>
  </si>
  <si>
    <t>Laconia</t>
  </si>
  <si>
    <t>STOCKBRIDGE</t>
  </si>
  <si>
    <t>Snellville</t>
  </si>
  <si>
    <t>McDonough</t>
  </si>
  <si>
    <t>Howard Mosby</t>
  </si>
  <si>
    <t>DAVID H. DICKEY</t>
  </si>
  <si>
    <t>FREEMAN JOSELF</t>
  </si>
  <si>
    <t>Carlisha Ross</t>
  </si>
  <si>
    <t>Reed Williams</t>
  </si>
  <si>
    <t>UNITED STATES CORPORATION AGENTS, INC.</t>
  </si>
  <si>
    <t>KEN ASKIN</t>
  </si>
  <si>
    <t>LATRICIA GILES</t>
  </si>
  <si>
    <t>Chivonne Hyppolite, M</t>
  </si>
  <si>
    <t>BROOKER, CHANCE</t>
  </si>
  <si>
    <t>Tijuana Gomez</t>
  </si>
  <si>
    <t>Michele Sarrica</t>
  </si>
  <si>
    <t>Vince Kenny</t>
  </si>
  <si>
    <t>CHAOLOM, WEERA</t>
  </si>
  <si>
    <t>Carrie Johnson</t>
  </si>
  <si>
    <t>CORPORATION SERVICE COMPANY</t>
  </si>
  <si>
    <t>MALISSA DANIELS</t>
  </si>
  <si>
    <t>NATIONAL REGISTERED AGENTS, INC.</t>
  </si>
  <si>
    <t>EWE PROPERTIES INC.</t>
  </si>
  <si>
    <t>C T CORPORATION SYSTEM</t>
  </si>
  <si>
    <t>EDWARD J. MAHER</t>
  </si>
  <si>
    <t>NIPPE, HEIDI B</t>
  </si>
  <si>
    <t>BOSEN, JOHN K, ESQ</t>
  </si>
  <si>
    <t>Robinson, Todd</t>
  </si>
  <si>
    <t>Trefethen, Steve</t>
  </si>
  <si>
    <t>RALPH J. TELLA</t>
  </si>
  <si>
    <t>JENNIFER A NARBONNE</t>
  </si>
  <si>
    <t>JANICE M, PASCUCCI</t>
  </si>
  <si>
    <t>CLEVELAND, WATERS AND BASS, P.A.</t>
  </si>
  <si>
    <t>FLEGAL, H SCOTT, ESQ</t>
  </si>
  <si>
    <t>CARNEVALE, JON F</t>
  </si>
  <si>
    <t>STEVENS, CHARLA BIZIOS</t>
  </si>
  <si>
    <t>Carder, Stephen J_</t>
  </si>
  <si>
    <t>WAYNE R J BROUILLETTE</t>
  </si>
  <si>
    <t>Business Filings Incorporated (420054)</t>
  </si>
  <si>
    <t>Richards, Howard</t>
  </si>
  <si>
    <t>Richards, Howard_</t>
  </si>
  <si>
    <t>ALDONNIE LASTER</t>
  </si>
  <si>
    <t>Travis Stroud, M Sr.</t>
  </si>
  <si>
    <t>Jaime Eskridge, Lynn</t>
  </si>
  <si>
    <t>Daniel Caldwell</t>
  </si>
  <si>
    <t>Ted Kolgaklis</t>
  </si>
  <si>
    <t>JoSelf Freeman</t>
  </si>
  <si>
    <t>carlisha ross</t>
  </si>
  <si>
    <t>F. Reed Williams</t>
  </si>
  <si>
    <t>Joseph Harris</t>
  </si>
  <si>
    <t>Latricia Giles</t>
  </si>
  <si>
    <t>Chance Brooker</t>
  </si>
  <si>
    <t>Chivonne M Hyppolite</t>
  </si>
  <si>
    <t>Vincent J. Kenny</t>
  </si>
  <si>
    <t>weera chaolom</t>
  </si>
  <si>
    <t>GREGORY J. BREIER</t>
  </si>
  <si>
    <t>JAMES FETERLE</t>
  </si>
  <si>
    <t>JODIE S GARZON</t>
  </si>
  <si>
    <t>ROBERT J MAHER</t>
  </si>
  <si>
    <t>Kathleen E Redd</t>
  </si>
  <si>
    <t>HEIDI B NIPPE</t>
  </si>
  <si>
    <t>Stacy Shoe-Ricker</t>
  </si>
  <si>
    <t>Todd Robinson</t>
  </si>
  <si>
    <t>Lenoir McDougal</t>
  </si>
  <si>
    <t>Steve Trefethen</t>
  </si>
  <si>
    <t>WYATT D OREN</t>
  </si>
  <si>
    <t>ERNEST MARTINEZ</t>
  </si>
  <si>
    <t>RALPH J TELLA</t>
  </si>
  <si>
    <t>MICHAEL CARTER</t>
  </si>
  <si>
    <t>MICHAEL R CARTER</t>
  </si>
  <si>
    <t>JENNIFER NARBONNE</t>
  </si>
  <si>
    <t>MARGARET REDIESS</t>
  </si>
  <si>
    <t>Katharyn Risley Hoke</t>
  </si>
  <si>
    <t>lujs N LaGrandier</t>
  </si>
  <si>
    <t>Andrea E Carnevale</t>
  </si>
  <si>
    <t>Dave Hubbell</t>
  </si>
  <si>
    <t>Heather A Null</t>
  </si>
  <si>
    <t>David Stevens</t>
  </si>
  <si>
    <t>John Duimstra</t>
  </si>
  <si>
    <t>Stephen J Carder</t>
  </si>
  <si>
    <t>Wayne R Brouillette</t>
  </si>
  <si>
    <t>Howard Richards</t>
  </si>
  <si>
    <t>ARTHUR REE LOTT</t>
  </si>
  <si>
    <t>Travis M Stroud Sr</t>
  </si>
  <si>
    <t>Jaime Lynn Eskridge</t>
  </si>
  <si>
    <t>Authorized Person</t>
  </si>
  <si>
    <t>Director</t>
  </si>
  <si>
    <t>Officer</t>
  </si>
  <si>
    <t>Organizer</t>
  </si>
  <si>
    <t>Member</t>
  </si>
  <si>
    <t>Manager</t>
  </si>
  <si>
    <t>OTHER OFFICER</t>
  </si>
  <si>
    <t>PRESIDENT</t>
  </si>
  <si>
    <t>Applicant</t>
  </si>
  <si>
    <t>Authorized Signatory</t>
  </si>
  <si>
    <t>SECRETARY</t>
  </si>
  <si>
    <t>AUTHORIZED PARTY</t>
  </si>
  <si>
    <t>President</t>
  </si>
  <si>
    <t>CEO</t>
  </si>
  <si>
    <t>MANAGER</t>
  </si>
  <si>
    <t>TREASURER</t>
  </si>
  <si>
    <t>Secretary</t>
  </si>
  <si>
    <t>Authorized Signer</t>
  </si>
  <si>
    <t>Manager_</t>
  </si>
  <si>
    <t>Chairperson of the Board of Directors</t>
  </si>
  <si>
    <t>GA</t>
  </si>
  <si>
    <t>OH</t>
  </si>
  <si>
    <t>MA</t>
  </si>
  <si>
    <t>NH</t>
  </si>
  <si>
    <t>CA</t>
  </si>
  <si>
    <t>WI</t>
  </si>
  <si>
    <t>MANUFACTURE AND DISTRIBUTE FORKLIFTS</t>
  </si>
  <si>
    <t>PLAYGROUND SURFACING &amp; TESTING</t>
  </si>
  <si>
    <t>PLAYGROUND SURFACING</t>
  </si>
  <si>
    <t>TO ACQUIRE. OWN, INVEST IN, CONSTRUCT. OPERATE. DEVELOP. MANAGE. MAINTAIN. COMPLETE. LEASE AND SELL PROPERTY, DIRECTLY OR INDIRECTLY, REAL AND PERSONAL, TANGIBLE AND INTANGIBLE</t>
  </si>
  <si>
    <t>TO ACQUIRE. OWN, INVEST IN, CONSTRUCT. OPERATE. DEVELOP. MANAGE. MAINTAIN. C</t>
  </si>
  <si>
    <t>REAL ESTATE</t>
  </si>
  <si>
    <t>HOLDING COMPANY</t>
  </si>
  <si>
    <t>Home Staging and Realty Sales Assistance</t>
  </si>
  <si>
    <t>PURCHASE, SALE AND RENTAL OF REAL ESTATE</t>
  </si>
  <si>
    <t>OTHER / Complete property management and rentals of
 seasonal, longterm and vacation homes.</t>
  </si>
  <si>
    <t>OTHER / CHARITABLE EDUCATIONAL &amp; SCIENTIFIC
 PURPOSES</t>
  </si>
  <si>
    <t>OTHER / REal estate investment, development, management,
 rental and sales and the ancillary businesses thereof.</t>
  </si>
  <si>
    <t>SOFTWARE</t>
  </si>
  <si>
    <t>MUTUAL WATER CO.</t>
  </si>
  <si>
    <t>ENVIRONMENTAL CONSULTING</t>
  </si>
  <si>
    <t>INVESTMENT ADVICE TO PENSION PLANS</t>
  </si>
  <si>
    <t>INVESTMENT ADVICE TO RETIREMENT PLANS.</t>
  </si>
  <si>
    <t>INVESTMENT ADVICE TO RETIREMENT PLANS</t>
  </si>
  <si>
    <t>HORSE STABLE</t>
  </si>
  <si>
    <t>HAIR SALON</t>
  </si>
  <si>
    <t>COMMERCIAL PRINTER, MAIL HOUSE, DISPLAY ADVERTISING
 PUBLICATION (1998 AR)</t>
  </si>
  <si>
    <t>DESIGN/MANUFACTURER RADIO AND MICROWAVE FREQUENCY
 COMPONENTS</t>
  </si>
  <si>
    <t>DESIGN/MANUFACTURER RADIO AND MICROWAVE FREQUENCY COMPONENTS</t>
  </si>
  <si>
    <t>OWN REAL E STATE, CONSTRUCT AN INN AND RESTAURANT, TO
 OPERATE AND MANAGE THE INNN AND RESTAURANT</t>
  </si>
  <si>
    <t>OWN REAL E STATE, CONSTRUCT AN INN AND RESTAURANT, TO OPERATE AND</t>
  </si>
  <si>
    <t>MANAGE, MAINTAIN REGULATE OPEN SPACE IN THE WILLOW POND SUBDIVISION</t>
  </si>
  <si>
    <t>TO PROVIDE ENVIRONMENTAL SERVICES.</t>
  </si>
  <si>
    <t>TO PROVIDE ENVIRONMENTAL SERVICES</t>
  </si>
  <si>
    <t>ELECTRICAL INSTALLATION/SERVICES</t>
  </si>
  <si>
    <t>OTHER / OTHER / Commercial refrigeration manufacturer</t>
  </si>
  <si>
    <t>OTHER / grow/sell vegetables and fruit</t>
  </si>
  <si>
    <t>OTHER / TELECOMMUNICATIONS CONSULTING</t>
  </si>
  <si>
    <t>OTHER / own and manage real estate</t>
  </si>
  <si>
    <t>Definitions</t>
  </si>
  <si>
    <t>Count of ALL values 
 extracted by Machine</t>
  </si>
  <si>
    <t>Count of values tagged by SME</t>
  </si>
  <si>
    <t>Correct</t>
  </si>
  <si>
    <t>Count of correct values extracted by Machine</t>
  </si>
  <si>
    <t>Accuracy (Precision) %</t>
  </si>
  <si>
    <t>Count of values classified correctly vs count of all values classified by Machine</t>
  </si>
  <si>
    <t>Automation Rate (Recall) %</t>
  </si>
  <si>
    <t>Count of correct values classified by Machine vs count of Golds (values classified by SMEs)</t>
  </si>
  <si>
    <t>Rework %</t>
  </si>
  <si>
    <t>Count of incorrect values classified by Machine vscount of Golds (values classified by SMEs)</t>
  </si>
  <si>
    <t>Automation Efficiency %</t>
  </si>
  <si>
    <t>Percentage of useful work done by Machine</t>
  </si>
  <si>
    <t>Field</t>
  </si>
  <si>
    <t>Accuracy (Precision)</t>
  </si>
  <si>
    <t>Automation Rate (Recall)</t>
  </si>
  <si>
    <t>Rework</t>
  </si>
  <si>
    <t>Automation Efficiency</t>
  </si>
  <si>
    <t>original_document_link</t>
  </si>
  <si>
    <t>Model</t>
  </si>
  <si>
    <t>Training set</t>
  </si>
  <si>
    <t>Test set</t>
  </si>
  <si>
    <t>Generic IE 9.1</t>
  </si>
  <si>
    <t>Problem</t>
  </si>
  <si>
    <t>Solution</t>
  </si>
  <si>
    <t>Supplier (Template)</t>
  </si>
  <si>
    <t>There are two layouts across New Hamphire template. The first is a table with direct relationship between fields, the second template has complicated relationships between fields and not enough documents (15) to train the model well.</t>
  </si>
  <si>
    <t>Accuracy</t>
  </si>
  <si>
    <t>Automation Rate</t>
  </si>
  <si>
    <t>Street address</t>
  </si>
  <si>
    <t>If possible, to increase the number of documents, or to train a separate model with advanced post-processing in Phase II of the project.</t>
  </si>
  <si>
    <t>Business type</t>
  </si>
  <si>
    <t>New Hampshire, California</t>
  </si>
  <si>
    <t>To develop extra feature extractors and increase the number of documents in Phase II of the project.</t>
  </si>
  <si>
    <t>Explanation</t>
  </si>
  <si>
    <t>Trademark name</t>
  </si>
  <si>
    <t>All</t>
  </si>
  <si>
    <t>The field is complicated, it containes long free text that can be of any length. This layout is not processed well by OCR, so it adds difficulty.  To process well this template (New Hampshite) extra feature extractors will be needed . California template is a rare one, so the results can be improved by increasing the number of documents of this template.</t>
  </si>
  <si>
    <t xml:space="preserve">The field is complicated, it containes long free text that can be of any length. The model extracts 100% correct but is missing many of the values because each value is unique and can be of any length. So historical data can be applied as reference data when collected. The other option is to develop more additional components. </t>
  </si>
  <si>
    <t>To apply reference data or develop more additional components.</t>
  </si>
  <si>
    <t>https://aa-materials.s3.amazonaws.com/Materials/MLDA/DEMO/1.%20Georgia%20%28updates%29/13425405.pdf</t>
  </si>
  <si>
    <t>https://aa-materials.s3.amazonaws.com/Materials/MLDA/DEMO/1.%20Georgia%20%28updates%29/13524884.pdf</t>
  </si>
  <si>
    <t>https://aa-materials.s3.amazonaws.com/Materials/MLDA/DEMO/1.%20Georgia%20%28updates%29/14095575.pdf</t>
  </si>
  <si>
    <t>https://aa-materials.s3.amazonaws.com/Materials/MLDA/DEMO/1.%20Georgia%20%28updates%29/15634814.pdf</t>
  </si>
  <si>
    <t>https://aa-materials.s3.amazonaws.com/Materials/MLDA/DEMO/1.%20Georgia/12553497.pdf</t>
  </si>
  <si>
    <t>https://aa-materials.s3.amazonaws.com/Materials/MLDA/DEMO/1.%20Georgia/12788325.pdf</t>
  </si>
  <si>
    <t>https://aa-materials.s3.amazonaws.com/Materials/MLDA/DEMO/1.%20Georgia/13854903.pdf</t>
  </si>
  <si>
    <t>https://aa-materials.s3.amazonaws.com/Materials/MLDA/DEMO/1.%20Georgia/13886424.pdf</t>
  </si>
  <si>
    <t>https://aa-materials.s3.amazonaws.com/Materials/MLDA/DEMO/1.%20Georgia/14427038.pdf</t>
  </si>
  <si>
    <t>https://aa-materials.s3.amazonaws.com/Materials/MLDA/DEMO/1.%20Georgia/15366631.pdf</t>
  </si>
  <si>
    <t>https://aa-materials.s3.amazonaws.com/Materials/MLDA/DEMO/1.%20Georgia/15520986.pdf</t>
  </si>
  <si>
    <t>https://aa-materials.s3.amazonaws.com/Materials/MLDA/DEMO/1.%20Georgia/15535361.pdf</t>
  </si>
  <si>
    <t>https://aa-materials.s3.amazonaws.com/Materials/MLDA/DEMO/1.%20Georgia/15616981.pdf</t>
  </si>
  <si>
    <t>https://aa-materials.s3.amazonaws.com/Materials/MLDA/DEMO/1.%20Georgia/15705760.pdf</t>
  </si>
  <si>
    <t>https://aa-materials.s3.amazonaws.com/Materials/MLDA/DEMO/1.%20Georgia/15709781.pdf</t>
  </si>
  <si>
    <t>https://aa-materials.s3.amazonaws.com/Materials/MLDA/DEMO/2.%20Massach/24.pdf</t>
  </si>
  <si>
    <t>https://aa-materials.s3.amazonaws.com/Materials/MLDA/DEMO/2.%20Massach/28.pdf</t>
  </si>
  <si>
    <t>https://aa-materials.s3.amazonaws.com/Materials/MLDA/DEMO/2.%20Massach/29.pdf</t>
  </si>
  <si>
    <t>https://aa-materials.s3.amazonaws.com/Materials/MLDA/DEMO/2.%20Massach/43.pdf</t>
  </si>
  <si>
    <t>https://aa-materials.s3.amazonaws.com/Materials/MLDA/DEMO/2.%20Massach/7.pdf</t>
  </si>
  <si>
    <t>https://aa-materials.s3.amazonaws.com/Materials/MLDA/DEMO/3.%20New%20Hampshhire/0000558051.pdf</t>
  </si>
  <si>
    <t>https://aa-materials.s3.amazonaws.com/Materials/MLDA/DEMO/3.%20New%20Hampshhire/0002324598.pdf</t>
  </si>
  <si>
    <t>https://aa-materials.s3.amazonaws.com/Materials/MLDA/DEMO/3.%20New%20Hampshhire/0003028302.pdf</t>
  </si>
  <si>
    <t>https://aa-materials.s3.amazonaws.com/Materials/MLDA/DEMO/3.%20New%20Hampshhire/0003130462.pdf</t>
  </si>
  <si>
    <t>https://aa-materials.s3.amazonaws.com/Materials/MLDA/DEMO/3.%20New%20Hampshhire/0003181054.pdf</t>
  </si>
  <si>
    <t>https://aa-materials.s3.amazonaws.com/Materials/MLDA/DEMO/3.%20New%20Hampshhire/0003492417.pdf</t>
  </si>
  <si>
    <t>https://aa-materials.s3.amazonaws.com/Materials/MLDA/DEMO/California/RetrievePDF%20%2812%29.pdf</t>
  </si>
  <si>
    <t>https://aa-materials.s3.amazonaws.com/Materials/MLDA/DEMO/California/RetrievePDF%20%2854%29.pdf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</si>
</sst>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name val="Calibri Light"/>
    </font>
    <font>
      <i/>
      <sz val="11"/>
      <name val="Calibri Light"/>
    </font>
    <font>
      <sz val="11"/>
      <color indexed="8"/>
      <name val="Calibri"/>
      <family val="2"/>
      <scheme val="minor"/>
    </font>
  </fonts>
  <fills count="6">
    <fill>
      <patternFill patternType="none"/>
    </fill>
    <fill>
      <patternFill patternType="gray125"/>
    </fill>
    <fill>
      <patternFill patternType="solid">
        <fgColor rgb="FFFEDACF"/>
      </patternFill>
    </fill>
    <fill>
      <patternFill patternType="solid">
        <fgColor rgb="FFF2F2F2"/>
      </patternFill>
    </fill>
    <fill>
      <patternFill patternType="solid">
        <fgColor rgb="FFFFFFFF"/>
      </patternFill>
    </fill>
    <fill>
      <patternFill patternType="solid">
        <fgColor rgb="FFD2CECC"/>
      </patternFill>
    </fill>
  </fills>
  <borders count="1">
    <border>
      <left/>
      <right/>
      <top/>
      <bottom/>
      <diagonal/>
    </border>
  </borders>
  <cellStyleXfs count="2">
    <xf numFmtId="0" fontId="0" fillId="0" borderId="0"/>
    <xf numFmtId="9" fontId="3" fillId="0" borderId="0" applyFont="0" applyFill="0" applyBorder="0" applyAlignment="0" applyProtection="0"/>
  </cellStyleXfs>
  <cellXfs count="405">
    <xf numFmtId="0" fontId="0" fillId="0" borderId="0" xfId="0"/>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0" borderId="0" xfId="0" applyFont="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10" fontId="0" fillId="0" borderId="0" xfId="0" applyNumberFormat="1"/>
    <xf numFmtId="10" fontId="0" fillId="0" borderId="0" xfId="1" applyNumberFormat="1" applyFont="1"/>
    <xf numFmtId="0" fontId="0" fillId="4" borderId="0" xfId="0" applyFill="1"/>
    <xf numFmtId="0" fontId="0" fillId="3" borderId="0" xfId="0" applyFill="1"/>
  </cellXfs>
  <cellStyles count="2">
    <cellStyle name="Normal" xfId="0" builtinId="0"/>
    <cellStyle name="Percent" xfId="1" builtinId="5"/>
  </cellStyles>
  <dxfs count="10">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2_3">
  <dgm:title val=""/>
  <dgm:desc val=""/>
  <dgm:catLst>
    <dgm:cat type="accent2" pri="11300"/>
  </dgm:catLst>
  <dgm:styleLbl name="node0">
    <dgm:fillClrLst meth="repeat">
      <a:schemeClr val="accent2">
        <a:shade val="80000"/>
      </a:schemeClr>
    </dgm:fillClrLst>
    <dgm:linClrLst meth="repeat">
      <a:schemeClr val="lt1"/>
    </dgm:linClrLst>
    <dgm:effectClrLst/>
    <dgm:txLinClrLst/>
    <dgm:txFillClrLst/>
    <dgm:txEffectClrLst/>
  </dgm:styleLbl>
  <dgm:styleLbl name="node1">
    <dgm:fillClrLst>
      <a:schemeClr val="accent2">
        <a:shade val="80000"/>
      </a:schemeClr>
      <a:schemeClr val="accent2">
        <a:tint val="70000"/>
      </a:schemeClr>
    </dgm:fillClrLst>
    <dgm:linClrLst meth="repeat">
      <a:schemeClr val="lt1"/>
    </dgm:linClrLst>
    <dgm:effectClrLst/>
    <dgm:txLinClrLst/>
    <dgm:txFillClrLst/>
    <dgm:txEffectClrLst/>
  </dgm:styleLbl>
  <dgm:styleLbl name="alignNode1">
    <dgm:fillClrLst>
      <a:schemeClr val="accent2">
        <a:shade val="80000"/>
      </a:schemeClr>
      <a:schemeClr val="accent2">
        <a:tint val="70000"/>
      </a:schemeClr>
    </dgm:fillClrLst>
    <dgm:linClrLst>
      <a:schemeClr val="accent2">
        <a:shade val="80000"/>
      </a:schemeClr>
      <a:schemeClr val="accent2">
        <a:tint val="70000"/>
      </a:schemeClr>
    </dgm:linClrLst>
    <dgm:effectClrLst/>
    <dgm:txLinClrLst/>
    <dgm:txFillClrLst/>
    <dgm:txEffectClrLst/>
  </dgm:styleLbl>
  <dgm:styleLbl name="lnNode1">
    <dgm:fillClrLst>
      <a:schemeClr val="accent2">
        <a:shade val="80000"/>
      </a:schemeClr>
      <a:schemeClr val="accent2">
        <a:tint val="7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tint val="70000"/>
        <a:alpha val="50000"/>
      </a:schemeClr>
    </dgm:fillClrLst>
    <dgm:linClrLst meth="repeat">
      <a:schemeClr val="lt1"/>
    </dgm:linClrLst>
    <dgm:effectClrLst/>
    <dgm:txLinClrLst/>
    <dgm:txFillClrLst/>
    <dgm:txEffectClrLst/>
  </dgm:styleLbl>
  <dgm:styleLbl name="node2">
    <dgm:fillClrLst>
      <a:schemeClr val="accent2">
        <a:tint val="99000"/>
      </a:schemeClr>
    </dgm:fillClrLst>
    <dgm:linClrLst meth="repeat">
      <a:schemeClr val="lt1"/>
    </dgm:linClrLst>
    <dgm:effectClrLst/>
    <dgm:txLinClrLst/>
    <dgm:txFillClrLst/>
    <dgm:txEffectClrLst/>
  </dgm:styleLbl>
  <dgm:styleLbl name="node3">
    <dgm:fillClrLst>
      <a:schemeClr val="accent2">
        <a:tint val="80000"/>
      </a:schemeClr>
    </dgm:fillClrLst>
    <dgm:linClrLst meth="repeat">
      <a:schemeClr val="lt1"/>
    </dgm:linClrLst>
    <dgm:effectClrLst/>
    <dgm:txLinClrLst/>
    <dgm:txFillClrLst/>
    <dgm:txEffectClrLst/>
  </dgm:styleLbl>
  <dgm:styleLbl name="node4">
    <dgm:fillClrLst>
      <a:schemeClr val="accent2">
        <a:tint val="70000"/>
      </a:schemeClr>
    </dgm:fillClrLst>
    <dgm:linClrLst meth="repeat">
      <a:schemeClr val="lt1"/>
    </dgm:linClrLst>
    <dgm:effectClrLst/>
    <dgm:txLinClrLst/>
    <dgm:txFillClrLst/>
    <dgm:txEffectClrLst/>
  </dgm:styleLbl>
  <dgm:styleLbl name="f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dgm:txEffectClrLst/>
  </dgm:styleLbl>
  <dgm:styleLbl name="f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b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sibTrans1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shade val="80000"/>
      </a:schemeClr>
    </dgm:fillClrLst>
    <dgm:linClrLst meth="repeat">
      <a:schemeClr val="lt1"/>
    </dgm:linClrLst>
    <dgm:effectClrLst/>
    <dgm:txLinClrLst/>
    <dgm:txFillClrLst/>
    <dgm:txEffectClrLst/>
  </dgm:styleLbl>
  <dgm:styleLbl name="asst1">
    <dgm:fillClrLst meth="repeat">
      <a:schemeClr val="accent2">
        <a:shade val="80000"/>
      </a:schemeClr>
    </dgm:fillClrLst>
    <dgm:linClrLst meth="repeat">
      <a:schemeClr val="lt1"/>
    </dgm:linClrLst>
    <dgm:effectClrLst/>
    <dgm:txLinClrLst/>
    <dgm:txFillClrLst/>
    <dgm:txEffectClrLst/>
  </dgm:styleLbl>
  <dgm:styleLbl name="asst2">
    <dgm:fillClrLst>
      <a:schemeClr val="accent2">
        <a:tint val="99000"/>
      </a:schemeClr>
    </dgm:fillClrLst>
    <dgm:linClrLst meth="repeat">
      <a:schemeClr val="lt1"/>
    </dgm:linClrLst>
    <dgm:effectClrLst/>
    <dgm:txLinClrLst/>
    <dgm:txFillClrLst/>
    <dgm:txEffectClrLst/>
  </dgm:styleLbl>
  <dgm:styleLbl name="asst3">
    <dgm:fillClrLst>
      <a:schemeClr val="accent2">
        <a:tint val="80000"/>
      </a:schemeClr>
    </dgm:fillClrLst>
    <dgm:linClrLst meth="repeat">
      <a:schemeClr val="lt1"/>
    </dgm:linClrLst>
    <dgm:effectClrLst/>
    <dgm:txLinClrLst/>
    <dgm:txFillClrLst/>
    <dgm:txEffectClrLst/>
  </dgm:styleLbl>
  <dgm:styleLbl name="asst4">
    <dgm:fillClrLst>
      <a:schemeClr val="accent2">
        <a:tint val="70000"/>
      </a:schemeClr>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lt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9000"/>
      </a:schemeClr>
    </dgm:fillClrLst>
    <dgm:linClrLst meth="repeat">
      <a:schemeClr val="accent2">
        <a:tint val="99000"/>
      </a:schemeClr>
    </dgm:linClrLst>
    <dgm:effectClrLst/>
    <dgm:txLinClrLst/>
    <dgm:txFillClrLst meth="repeat">
      <a:schemeClr val="tx1"/>
    </dgm:txFillClrLst>
    <dgm:txEffectClrLst/>
  </dgm:styleLbl>
  <dgm:styleLbl name="parChTrans1D3">
    <dgm:fillClrLst meth="repeat">
      <a:schemeClr val="accent2">
        <a:tint val="80000"/>
      </a:schemeClr>
    </dgm:fillClrLst>
    <dgm:linClrLst meth="repeat">
      <a:schemeClr val="accent2">
        <a:tint val="80000"/>
      </a:schemeClr>
    </dgm:linClrLst>
    <dgm:effectClrLst/>
    <dgm:txLinClrLst/>
    <dgm:txFillClrLst meth="repeat">
      <a:schemeClr val="tx1"/>
    </dgm:txFillClrLst>
    <dgm:txEffectClrLst/>
  </dgm:styleLbl>
  <dgm:styleLbl name="parChTrans1D4">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2_3">
  <dgm:title val=""/>
  <dgm:desc val=""/>
  <dgm:catLst>
    <dgm:cat type="accent2" pri="11300"/>
  </dgm:catLst>
  <dgm:styleLbl name="node0">
    <dgm:fillClrLst meth="repeat">
      <a:schemeClr val="accent2">
        <a:shade val="80000"/>
      </a:schemeClr>
    </dgm:fillClrLst>
    <dgm:linClrLst meth="repeat">
      <a:schemeClr val="lt1"/>
    </dgm:linClrLst>
    <dgm:effectClrLst/>
    <dgm:txLinClrLst/>
    <dgm:txFillClrLst/>
    <dgm:txEffectClrLst/>
  </dgm:styleLbl>
  <dgm:styleLbl name="node1">
    <dgm:fillClrLst>
      <a:schemeClr val="accent2">
        <a:shade val="80000"/>
      </a:schemeClr>
      <a:schemeClr val="accent2">
        <a:tint val="70000"/>
      </a:schemeClr>
    </dgm:fillClrLst>
    <dgm:linClrLst meth="repeat">
      <a:schemeClr val="lt1"/>
    </dgm:linClrLst>
    <dgm:effectClrLst/>
    <dgm:txLinClrLst/>
    <dgm:txFillClrLst/>
    <dgm:txEffectClrLst/>
  </dgm:styleLbl>
  <dgm:styleLbl name="alignNode1">
    <dgm:fillClrLst>
      <a:schemeClr val="accent2">
        <a:shade val="80000"/>
      </a:schemeClr>
      <a:schemeClr val="accent2">
        <a:tint val="70000"/>
      </a:schemeClr>
    </dgm:fillClrLst>
    <dgm:linClrLst>
      <a:schemeClr val="accent2">
        <a:shade val="80000"/>
      </a:schemeClr>
      <a:schemeClr val="accent2">
        <a:tint val="70000"/>
      </a:schemeClr>
    </dgm:linClrLst>
    <dgm:effectClrLst/>
    <dgm:txLinClrLst/>
    <dgm:txFillClrLst/>
    <dgm:txEffectClrLst/>
  </dgm:styleLbl>
  <dgm:styleLbl name="lnNode1">
    <dgm:fillClrLst>
      <a:schemeClr val="accent2">
        <a:shade val="80000"/>
      </a:schemeClr>
      <a:schemeClr val="accent2">
        <a:tint val="7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tint val="70000"/>
        <a:alpha val="50000"/>
      </a:schemeClr>
    </dgm:fillClrLst>
    <dgm:linClrLst meth="repeat">
      <a:schemeClr val="lt1"/>
    </dgm:linClrLst>
    <dgm:effectClrLst/>
    <dgm:txLinClrLst/>
    <dgm:txFillClrLst/>
    <dgm:txEffectClrLst/>
  </dgm:styleLbl>
  <dgm:styleLbl name="node2">
    <dgm:fillClrLst>
      <a:schemeClr val="accent2">
        <a:tint val="99000"/>
      </a:schemeClr>
    </dgm:fillClrLst>
    <dgm:linClrLst meth="repeat">
      <a:schemeClr val="lt1"/>
    </dgm:linClrLst>
    <dgm:effectClrLst/>
    <dgm:txLinClrLst/>
    <dgm:txFillClrLst/>
    <dgm:txEffectClrLst/>
  </dgm:styleLbl>
  <dgm:styleLbl name="node3">
    <dgm:fillClrLst>
      <a:schemeClr val="accent2">
        <a:tint val="80000"/>
      </a:schemeClr>
    </dgm:fillClrLst>
    <dgm:linClrLst meth="repeat">
      <a:schemeClr val="lt1"/>
    </dgm:linClrLst>
    <dgm:effectClrLst/>
    <dgm:txLinClrLst/>
    <dgm:txFillClrLst/>
    <dgm:txEffectClrLst/>
  </dgm:styleLbl>
  <dgm:styleLbl name="node4">
    <dgm:fillClrLst>
      <a:schemeClr val="accent2">
        <a:tint val="70000"/>
      </a:schemeClr>
    </dgm:fillClrLst>
    <dgm:linClrLst meth="repeat">
      <a:schemeClr val="lt1"/>
    </dgm:linClrLst>
    <dgm:effectClrLst/>
    <dgm:txLinClrLst/>
    <dgm:txFillClrLst/>
    <dgm:txEffectClrLst/>
  </dgm:styleLbl>
  <dgm:styleLbl name="f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dgm:txEffectClrLst/>
  </dgm:styleLbl>
  <dgm:styleLbl name="f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b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sibTrans1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shade val="80000"/>
      </a:schemeClr>
    </dgm:fillClrLst>
    <dgm:linClrLst meth="repeat">
      <a:schemeClr val="lt1"/>
    </dgm:linClrLst>
    <dgm:effectClrLst/>
    <dgm:txLinClrLst/>
    <dgm:txFillClrLst/>
    <dgm:txEffectClrLst/>
  </dgm:styleLbl>
  <dgm:styleLbl name="asst1">
    <dgm:fillClrLst meth="repeat">
      <a:schemeClr val="accent2">
        <a:shade val="80000"/>
      </a:schemeClr>
    </dgm:fillClrLst>
    <dgm:linClrLst meth="repeat">
      <a:schemeClr val="lt1"/>
    </dgm:linClrLst>
    <dgm:effectClrLst/>
    <dgm:txLinClrLst/>
    <dgm:txFillClrLst/>
    <dgm:txEffectClrLst/>
  </dgm:styleLbl>
  <dgm:styleLbl name="asst2">
    <dgm:fillClrLst>
      <a:schemeClr val="accent2">
        <a:tint val="99000"/>
      </a:schemeClr>
    </dgm:fillClrLst>
    <dgm:linClrLst meth="repeat">
      <a:schemeClr val="lt1"/>
    </dgm:linClrLst>
    <dgm:effectClrLst/>
    <dgm:txLinClrLst/>
    <dgm:txFillClrLst/>
    <dgm:txEffectClrLst/>
  </dgm:styleLbl>
  <dgm:styleLbl name="asst3">
    <dgm:fillClrLst>
      <a:schemeClr val="accent2">
        <a:tint val="80000"/>
      </a:schemeClr>
    </dgm:fillClrLst>
    <dgm:linClrLst meth="repeat">
      <a:schemeClr val="lt1"/>
    </dgm:linClrLst>
    <dgm:effectClrLst/>
    <dgm:txLinClrLst/>
    <dgm:txFillClrLst/>
    <dgm:txEffectClrLst/>
  </dgm:styleLbl>
  <dgm:styleLbl name="asst4">
    <dgm:fillClrLst>
      <a:schemeClr val="accent2">
        <a:tint val="70000"/>
      </a:schemeClr>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lt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9000"/>
      </a:schemeClr>
    </dgm:fillClrLst>
    <dgm:linClrLst meth="repeat">
      <a:schemeClr val="accent2">
        <a:tint val="99000"/>
      </a:schemeClr>
    </dgm:linClrLst>
    <dgm:effectClrLst/>
    <dgm:txLinClrLst/>
    <dgm:txFillClrLst meth="repeat">
      <a:schemeClr val="tx1"/>
    </dgm:txFillClrLst>
    <dgm:txEffectClrLst/>
  </dgm:styleLbl>
  <dgm:styleLbl name="parChTrans1D3">
    <dgm:fillClrLst meth="repeat">
      <a:schemeClr val="accent2">
        <a:tint val="80000"/>
      </a:schemeClr>
    </dgm:fillClrLst>
    <dgm:linClrLst meth="repeat">
      <a:schemeClr val="accent2">
        <a:tint val="80000"/>
      </a:schemeClr>
    </dgm:linClrLst>
    <dgm:effectClrLst/>
    <dgm:txLinClrLst/>
    <dgm:txFillClrLst meth="repeat">
      <a:schemeClr val="tx1"/>
    </dgm:txFillClrLst>
    <dgm:txEffectClrLst/>
  </dgm:styleLbl>
  <dgm:styleLbl name="parChTrans1D4">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2_3">
  <dgm:title val=""/>
  <dgm:desc val=""/>
  <dgm:catLst>
    <dgm:cat type="accent2" pri="11300"/>
  </dgm:catLst>
  <dgm:styleLbl name="node0">
    <dgm:fillClrLst meth="repeat">
      <a:schemeClr val="accent2">
        <a:shade val="80000"/>
      </a:schemeClr>
    </dgm:fillClrLst>
    <dgm:linClrLst meth="repeat">
      <a:schemeClr val="lt1"/>
    </dgm:linClrLst>
    <dgm:effectClrLst/>
    <dgm:txLinClrLst/>
    <dgm:txFillClrLst/>
    <dgm:txEffectClrLst/>
  </dgm:styleLbl>
  <dgm:styleLbl name="node1">
    <dgm:fillClrLst>
      <a:schemeClr val="accent2">
        <a:shade val="80000"/>
      </a:schemeClr>
      <a:schemeClr val="accent2">
        <a:tint val="70000"/>
      </a:schemeClr>
    </dgm:fillClrLst>
    <dgm:linClrLst meth="repeat">
      <a:schemeClr val="lt1"/>
    </dgm:linClrLst>
    <dgm:effectClrLst/>
    <dgm:txLinClrLst/>
    <dgm:txFillClrLst/>
    <dgm:txEffectClrLst/>
  </dgm:styleLbl>
  <dgm:styleLbl name="alignNode1">
    <dgm:fillClrLst>
      <a:schemeClr val="accent2">
        <a:shade val="80000"/>
      </a:schemeClr>
      <a:schemeClr val="accent2">
        <a:tint val="70000"/>
      </a:schemeClr>
    </dgm:fillClrLst>
    <dgm:linClrLst>
      <a:schemeClr val="accent2">
        <a:shade val="80000"/>
      </a:schemeClr>
      <a:schemeClr val="accent2">
        <a:tint val="70000"/>
      </a:schemeClr>
    </dgm:linClrLst>
    <dgm:effectClrLst/>
    <dgm:txLinClrLst/>
    <dgm:txFillClrLst/>
    <dgm:txEffectClrLst/>
  </dgm:styleLbl>
  <dgm:styleLbl name="lnNode1">
    <dgm:fillClrLst>
      <a:schemeClr val="accent2">
        <a:shade val="80000"/>
      </a:schemeClr>
      <a:schemeClr val="accent2">
        <a:tint val="7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tint val="70000"/>
        <a:alpha val="50000"/>
      </a:schemeClr>
    </dgm:fillClrLst>
    <dgm:linClrLst meth="repeat">
      <a:schemeClr val="lt1"/>
    </dgm:linClrLst>
    <dgm:effectClrLst/>
    <dgm:txLinClrLst/>
    <dgm:txFillClrLst/>
    <dgm:txEffectClrLst/>
  </dgm:styleLbl>
  <dgm:styleLbl name="node2">
    <dgm:fillClrLst>
      <a:schemeClr val="accent2">
        <a:tint val="99000"/>
      </a:schemeClr>
    </dgm:fillClrLst>
    <dgm:linClrLst meth="repeat">
      <a:schemeClr val="lt1"/>
    </dgm:linClrLst>
    <dgm:effectClrLst/>
    <dgm:txLinClrLst/>
    <dgm:txFillClrLst/>
    <dgm:txEffectClrLst/>
  </dgm:styleLbl>
  <dgm:styleLbl name="node3">
    <dgm:fillClrLst>
      <a:schemeClr val="accent2">
        <a:tint val="80000"/>
      </a:schemeClr>
    </dgm:fillClrLst>
    <dgm:linClrLst meth="repeat">
      <a:schemeClr val="lt1"/>
    </dgm:linClrLst>
    <dgm:effectClrLst/>
    <dgm:txLinClrLst/>
    <dgm:txFillClrLst/>
    <dgm:txEffectClrLst/>
  </dgm:styleLbl>
  <dgm:styleLbl name="node4">
    <dgm:fillClrLst>
      <a:schemeClr val="accent2">
        <a:tint val="70000"/>
      </a:schemeClr>
    </dgm:fillClrLst>
    <dgm:linClrLst meth="repeat">
      <a:schemeClr val="lt1"/>
    </dgm:linClrLst>
    <dgm:effectClrLst/>
    <dgm:txLinClrLst/>
    <dgm:txFillClrLst/>
    <dgm:txEffectClrLst/>
  </dgm:styleLbl>
  <dgm:styleLbl name="f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dgm:txEffectClrLst/>
  </dgm:styleLbl>
  <dgm:styleLbl name="f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b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sibTrans1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shade val="80000"/>
      </a:schemeClr>
    </dgm:fillClrLst>
    <dgm:linClrLst meth="repeat">
      <a:schemeClr val="lt1"/>
    </dgm:linClrLst>
    <dgm:effectClrLst/>
    <dgm:txLinClrLst/>
    <dgm:txFillClrLst/>
    <dgm:txEffectClrLst/>
  </dgm:styleLbl>
  <dgm:styleLbl name="asst1">
    <dgm:fillClrLst meth="repeat">
      <a:schemeClr val="accent2">
        <a:shade val="80000"/>
      </a:schemeClr>
    </dgm:fillClrLst>
    <dgm:linClrLst meth="repeat">
      <a:schemeClr val="lt1"/>
    </dgm:linClrLst>
    <dgm:effectClrLst/>
    <dgm:txLinClrLst/>
    <dgm:txFillClrLst/>
    <dgm:txEffectClrLst/>
  </dgm:styleLbl>
  <dgm:styleLbl name="asst2">
    <dgm:fillClrLst>
      <a:schemeClr val="accent2">
        <a:tint val="99000"/>
      </a:schemeClr>
    </dgm:fillClrLst>
    <dgm:linClrLst meth="repeat">
      <a:schemeClr val="lt1"/>
    </dgm:linClrLst>
    <dgm:effectClrLst/>
    <dgm:txLinClrLst/>
    <dgm:txFillClrLst/>
    <dgm:txEffectClrLst/>
  </dgm:styleLbl>
  <dgm:styleLbl name="asst3">
    <dgm:fillClrLst>
      <a:schemeClr val="accent2">
        <a:tint val="80000"/>
      </a:schemeClr>
    </dgm:fillClrLst>
    <dgm:linClrLst meth="repeat">
      <a:schemeClr val="lt1"/>
    </dgm:linClrLst>
    <dgm:effectClrLst/>
    <dgm:txLinClrLst/>
    <dgm:txFillClrLst/>
    <dgm:txEffectClrLst/>
  </dgm:styleLbl>
  <dgm:styleLbl name="asst4">
    <dgm:fillClrLst>
      <a:schemeClr val="accent2">
        <a:tint val="70000"/>
      </a:schemeClr>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lt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9000"/>
      </a:schemeClr>
    </dgm:fillClrLst>
    <dgm:linClrLst meth="repeat">
      <a:schemeClr val="accent2">
        <a:tint val="99000"/>
      </a:schemeClr>
    </dgm:linClrLst>
    <dgm:effectClrLst/>
    <dgm:txLinClrLst/>
    <dgm:txFillClrLst meth="repeat">
      <a:schemeClr val="tx1"/>
    </dgm:txFillClrLst>
    <dgm:txEffectClrLst/>
  </dgm:styleLbl>
  <dgm:styleLbl name="parChTrans1D3">
    <dgm:fillClrLst meth="repeat">
      <a:schemeClr val="accent2">
        <a:tint val="80000"/>
      </a:schemeClr>
    </dgm:fillClrLst>
    <dgm:linClrLst meth="repeat">
      <a:schemeClr val="accent2">
        <a:tint val="80000"/>
      </a:schemeClr>
    </dgm:linClrLst>
    <dgm:effectClrLst/>
    <dgm:txLinClrLst/>
    <dgm:txFillClrLst meth="repeat">
      <a:schemeClr val="tx1"/>
    </dgm:txFillClrLst>
    <dgm:txEffectClrLst/>
  </dgm:styleLbl>
  <dgm:styleLbl name="parChTrans1D4">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accent0_3" csCatId="mainScheme" phldr="1"/>
      <dgm:spPr/>
    </dgm:pt>
    <dgm:pt modelId="{944A1A5C-4F1D-4E07-9E0C-81E9F5345E65}">
      <dgm:prSet phldrT="[Text]" custT="1"/>
      <dgm:spPr/>
      <dgm:t>
        <a:bodyPr/>
        <a:lstStyle/>
        <a:p>
          <a:r>
            <a:rPr lang="en-US" sz="1100" b="1"/>
            <a:t>Low representativeness</a:t>
          </a:r>
        </a:p>
      </dgm:t>
    </dgm:pt>
    <dgm:pt modelId="{F2A357BE-B41A-4F0B-A68E-A374C1725629}" type="parTrans" cxnId="{BF5E058C-C547-4693-9466-CB18BF9F1C90}">
      <dgm:prSet/>
      <dgm:spPr/>
      <dgm:t>
        <a:bodyPr/>
        <a:lstStyle/>
        <a:p>
          <a:endParaRPr lang="en-US"/>
        </a:p>
      </dgm:t>
    </dgm:pt>
    <dgm:pt modelId="{F833E3C9-E781-45BB-BA30-0CDBD883816B}" type="sibTrans" cxnId="{BF5E058C-C547-4693-9466-CB18BF9F1C90}">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719FC499-5C51-412F-9E14-C0AB1908C97A}" type="pres">
      <dgm:prSet presAssocID="{944A1A5C-4F1D-4E07-9E0C-81E9F5345E65}" presName="text" presStyleLbl="node1" presStyleIdx="0" presStyleCnt="1" custScaleX="106657" custScaleY="20541">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BF5E058C-C547-4693-9466-CB18BF9F1C90}" srcId="{DB3955A2-D2A0-4624-8EC0-856664CCFCAE}" destId="{944A1A5C-4F1D-4E07-9E0C-81E9F5345E65}" srcOrd="0" destOrd="0" parTransId="{F2A357BE-B41A-4F0B-A68E-A374C1725629}" sibTransId="{F833E3C9-E781-45BB-BA30-0CDBD883816B}"/>
    <dgm:cxn modelId="{9C8F77C4-2D1E-4A42-AC03-A8881B5BD083}" type="presOf" srcId="{944A1A5C-4F1D-4E07-9E0C-81E9F5345E65}" destId="{719FC499-5C51-412F-9E14-C0AB1908C97A}" srcOrd="0" destOrd="0" presId="urn:diagrams.loki3.com/VaryingWidthList"/>
    <dgm:cxn modelId="{65D0A93F-D5AA-4E73-997D-9CD32EBAF46D}" type="presParOf" srcId="{65B2871D-EDAB-437D-87CF-DFD7A3BDCF24}" destId="{719FC499-5C51-412F-9E14-C0AB1908C97A}" srcOrd="0" destOrd="0" presId="urn:diagrams.loki3.com/VaryingWidth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colorful3" csCatId="colorful" phldr="1"/>
      <dgm:spPr/>
    </dgm:pt>
    <dgm:pt modelId="{6241C7C0-E9BD-4414-85B2-F00F6CE44BAF}">
      <dgm:prSet phldrT="[Text]" custT="1"/>
      <dgm:spPr/>
      <dgm:t>
        <a:bodyPr/>
        <a:lstStyle/>
        <a:p>
          <a:r>
            <a:rPr lang="en-US" sz="1100" b="1"/>
            <a:t>OCR issue</a:t>
          </a:r>
        </a:p>
      </dgm:t>
    </dgm:pt>
    <dgm:pt modelId="{F568AD46-1285-4CA8-BDEC-BF610412978C}" type="parTrans" cxnId="{EB65F96C-BCF5-4582-8404-2566E9B96B08}">
      <dgm:prSet/>
      <dgm:spPr/>
      <dgm:t>
        <a:bodyPr/>
        <a:lstStyle/>
        <a:p>
          <a:endParaRPr lang="en-US"/>
        </a:p>
      </dgm:t>
    </dgm:pt>
    <dgm:pt modelId="{3DE88E9B-2BDE-4286-AB3B-4EE2DB79492F}" type="sibTrans" cxnId="{EB65F96C-BCF5-4582-8404-2566E9B96B08}">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F2D53710-1CB7-4F0E-91E8-FC44B568D2F8}" type="pres">
      <dgm:prSet presAssocID="{6241C7C0-E9BD-4414-85B2-F00F6CE44BAF}" presName="text" presStyleLbl="node1" presStyleIdx="0" presStyleCnt="1">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A4C80748-6B3A-4581-A27F-867AD9078F84}" type="presOf" srcId="{6241C7C0-E9BD-4414-85B2-F00F6CE44BAF}" destId="{F2D53710-1CB7-4F0E-91E8-FC44B568D2F8}" srcOrd="0" destOrd="0" presId="urn:diagrams.loki3.com/VaryingWidthList"/>
    <dgm:cxn modelId="{EB65F96C-BCF5-4582-8404-2566E9B96B08}" srcId="{DB3955A2-D2A0-4624-8EC0-856664CCFCAE}" destId="{6241C7C0-E9BD-4414-85B2-F00F6CE44BAF}" srcOrd="0" destOrd="0" parTransId="{F568AD46-1285-4CA8-BDEC-BF610412978C}" sibTransId="{3DE88E9B-2BDE-4286-AB3B-4EE2DB79492F}"/>
    <dgm:cxn modelId="{3E1DDC12-A38C-46C5-92B7-240D24B209E4}" type="presParOf" srcId="{65B2871D-EDAB-437D-87CF-DFD7A3BDCF24}" destId="{F2D53710-1CB7-4F0E-91E8-FC44B568D2F8}" srcOrd="0" destOrd="0" presId="urn:diagrams.loki3.com/VaryingWidthList"/>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accent2_3" csCatId="accent2" phldr="1"/>
      <dgm:spPr/>
    </dgm:pt>
    <dgm:pt modelId="{944A1A5C-4F1D-4E07-9E0C-81E9F5345E65}">
      <dgm:prSet phldrT="[Text]" custT="1"/>
      <dgm:spPr/>
      <dgm:t>
        <a:bodyPr/>
        <a:lstStyle/>
        <a:p>
          <a:r>
            <a:rPr lang="en-US" sz="1100" b="1"/>
            <a:t>Complicated case</a:t>
          </a:r>
        </a:p>
      </dgm:t>
    </dgm:pt>
    <dgm:pt modelId="{F2A357BE-B41A-4F0B-A68E-A374C1725629}" type="parTrans" cxnId="{BF5E058C-C547-4693-9466-CB18BF9F1C90}">
      <dgm:prSet/>
      <dgm:spPr/>
      <dgm:t>
        <a:bodyPr/>
        <a:lstStyle/>
        <a:p>
          <a:endParaRPr lang="en-US"/>
        </a:p>
      </dgm:t>
    </dgm:pt>
    <dgm:pt modelId="{F833E3C9-E781-45BB-BA30-0CDBD883816B}" type="sibTrans" cxnId="{BF5E058C-C547-4693-9466-CB18BF9F1C90}">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719FC499-5C51-412F-9E14-C0AB1908C97A}" type="pres">
      <dgm:prSet presAssocID="{944A1A5C-4F1D-4E07-9E0C-81E9F5345E65}" presName="text" presStyleLbl="node1" presStyleIdx="0" presStyleCnt="1" custScaleX="118534" custScaleY="43482">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BF5E058C-C547-4693-9466-CB18BF9F1C90}" srcId="{DB3955A2-D2A0-4624-8EC0-856664CCFCAE}" destId="{944A1A5C-4F1D-4E07-9E0C-81E9F5345E65}" srcOrd="0" destOrd="0" parTransId="{F2A357BE-B41A-4F0B-A68E-A374C1725629}" sibTransId="{F833E3C9-E781-45BB-BA30-0CDBD883816B}"/>
    <dgm:cxn modelId="{9C8F77C4-2D1E-4A42-AC03-A8881B5BD083}" type="presOf" srcId="{944A1A5C-4F1D-4E07-9E0C-81E9F5345E65}" destId="{719FC499-5C51-412F-9E14-C0AB1908C97A}" srcOrd="0" destOrd="0" presId="urn:diagrams.loki3.com/VaryingWidthList"/>
    <dgm:cxn modelId="{65D0A93F-D5AA-4E73-997D-9CD32EBAF46D}" type="presParOf" srcId="{65B2871D-EDAB-437D-87CF-DFD7A3BDCF24}" destId="{719FC499-5C51-412F-9E14-C0AB1908C97A}" srcOrd="0" destOrd="0" presId="urn:diagrams.loki3.com/VaryingWidthList"/>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accent2_3" csCatId="accent2" phldr="1"/>
      <dgm:spPr/>
    </dgm:pt>
    <dgm:pt modelId="{944A1A5C-4F1D-4E07-9E0C-81E9F5345E65}">
      <dgm:prSet phldrT="[Text]" custT="1"/>
      <dgm:spPr/>
      <dgm:t>
        <a:bodyPr/>
        <a:lstStyle/>
        <a:p>
          <a:r>
            <a:rPr lang="en-US" sz="1100" b="1"/>
            <a:t>Complicated case</a:t>
          </a:r>
        </a:p>
      </dgm:t>
    </dgm:pt>
    <dgm:pt modelId="{F2A357BE-B41A-4F0B-A68E-A374C1725629}" type="parTrans" cxnId="{BF5E058C-C547-4693-9466-CB18BF9F1C90}">
      <dgm:prSet/>
      <dgm:spPr/>
      <dgm:t>
        <a:bodyPr/>
        <a:lstStyle/>
        <a:p>
          <a:endParaRPr lang="en-US"/>
        </a:p>
      </dgm:t>
    </dgm:pt>
    <dgm:pt modelId="{F833E3C9-E781-45BB-BA30-0CDBD883816B}" type="sibTrans" cxnId="{BF5E058C-C547-4693-9466-CB18BF9F1C90}">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719FC499-5C51-412F-9E14-C0AB1908C97A}" type="pres">
      <dgm:prSet presAssocID="{944A1A5C-4F1D-4E07-9E0C-81E9F5345E65}" presName="text" presStyleLbl="node1" presStyleIdx="0" presStyleCnt="1" custScaleX="118534" custScaleY="43482" custLinFactNeighborY="-7422">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BF5E058C-C547-4693-9466-CB18BF9F1C90}" srcId="{DB3955A2-D2A0-4624-8EC0-856664CCFCAE}" destId="{944A1A5C-4F1D-4E07-9E0C-81E9F5345E65}" srcOrd="0" destOrd="0" parTransId="{F2A357BE-B41A-4F0B-A68E-A374C1725629}" sibTransId="{F833E3C9-E781-45BB-BA30-0CDBD883816B}"/>
    <dgm:cxn modelId="{9C8F77C4-2D1E-4A42-AC03-A8881B5BD083}" type="presOf" srcId="{944A1A5C-4F1D-4E07-9E0C-81E9F5345E65}" destId="{719FC499-5C51-412F-9E14-C0AB1908C97A}" srcOrd="0" destOrd="0" presId="urn:diagrams.loki3.com/VaryingWidthList"/>
    <dgm:cxn modelId="{65D0A93F-D5AA-4E73-997D-9CD32EBAF46D}" type="presParOf" srcId="{65B2871D-EDAB-437D-87CF-DFD7A3BDCF24}" destId="{719FC499-5C51-412F-9E14-C0AB1908C97A}" srcOrd="0" destOrd="0" presId="urn:diagrams.loki3.com/VaryingWidthList"/>
  </dgm:cxnLst>
  <dgm:bg/>
  <dgm:whole/>
  <dgm:extLst>
    <a:ext uri="http://schemas.microsoft.com/office/drawing/2008/diagram">
      <dsp:dataModelExt xmlns:dsp="http://schemas.microsoft.com/office/drawing/2008/diagram" relId="rId20"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accent2_3" csCatId="accent2" phldr="1"/>
      <dgm:spPr/>
    </dgm:pt>
    <dgm:pt modelId="{944A1A5C-4F1D-4E07-9E0C-81E9F5345E65}">
      <dgm:prSet phldrT="[Text]" custT="1"/>
      <dgm:spPr/>
      <dgm:t>
        <a:bodyPr/>
        <a:lstStyle/>
        <a:p>
          <a:r>
            <a:rPr lang="en-US" sz="1100" b="1"/>
            <a:t>Complicated case</a:t>
          </a:r>
        </a:p>
      </dgm:t>
    </dgm:pt>
    <dgm:pt modelId="{F2A357BE-B41A-4F0B-A68E-A374C1725629}" type="parTrans" cxnId="{BF5E058C-C547-4693-9466-CB18BF9F1C90}">
      <dgm:prSet/>
      <dgm:spPr/>
      <dgm:t>
        <a:bodyPr/>
        <a:lstStyle/>
        <a:p>
          <a:endParaRPr lang="en-US"/>
        </a:p>
      </dgm:t>
    </dgm:pt>
    <dgm:pt modelId="{F833E3C9-E781-45BB-BA30-0CDBD883816B}" type="sibTrans" cxnId="{BF5E058C-C547-4693-9466-CB18BF9F1C90}">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719FC499-5C51-412F-9E14-C0AB1908C97A}" type="pres">
      <dgm:prSet presAssocID="{944A1A5C-4F1D-4E07-9E0C-81E9F5345E65}" presName="text" presStyleLbl="node1" presStyleIdx="0" presStyleCnt="1" custScaleX="118534" custScaleY="43482">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BF5E058C-C547-4693-9466-CB18BF9F1C90}" srcId="{DB3955A2-D2A0-4624-8EC0-856664CCFCAE}" destId="{944A1A5C-4F1D-4E07-9E0C-81E9F5345E65}" srcOrd="0" destOrd="0" parTransId="{F2A357BE-B41A-4F0B-A68E-A374C1725629}" sibTransId="{F833E3C9-E781-45BB-BA30-0CDBD883816B}"/>
    <dgm:cxn modelId="{9C8F77C4-2D1E-4A42-AC03-A8881B5BD083}" type="presOf" srcId="{944A1A5C-4F1D-4E07-9E0C-81E9F5345E65}" destId="{719FC499-5C51-412F-9E14-C0AB1908C97A}" srcOrd="0" destOrd="0" presId="urn:diagrams.loki3.com/VaryingWidthList"/>
    <dgm:cxn modelId="{65D0A93F-D5AA-4E73-997D-9CD32EBAF46D}" type="presParOf" srcId="{65B2871D-EDAB-437D-87CF-DFD7A3BDCF24}" destId="{719FC499-5C51-412F-9E14-C0AB1908C97A}" srcOrd="0" destOrd="0" presId="urn:diagrams.loki3.com/VaryingWidthList"/>
  </dgm:cxnLst>
  <dgm:bg/>
  <dgm:whole/>
  <dgm:extLst>
    <a:ext uri="http://schemas.microsoft.com/office/drawing/2008/diagram">
      <dsp:dataModelExt xmlns:dsp="http://schemas.microsoft.com/office/drawing/2008/diagram" relId="rId2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19FC499-5C51-412F-9E14-C0AB1908C97A}">
      <dsp:nvSpPr>
        <dsp:cNvPr id="0" name=""/>
        <dsp:cNvSpPr/>
      </dsp:nvSpPr>
      <dsp:spPr>
        <a:xfrm>
          <a:off x="154089" y="464704"/>
          <a:ext cx="1535860" cy="240261"/>
        </a:xfrm>
        <a:prstGeom prst="rect">
          <a:avLst/>
        </a:prstGeom>
        <a:solidFill>
          <a:schemeClr val="dk2">
            <a:hueOff val="0"/>
            <a:satOff val="0"/>
            <a:lumOff val="0"/>
            <a:alphaOff val="0"/>
          </a:schemeClr>
        </a:solidFill>
        <a:ln w="12700" cap="flat" cmpd="sng" algn="ctr">
          <a:solidFill>
            <a:schemeClr val="lt2">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Low representativeness</a:t>
          </a:r>
        </a:p>
      </dsp:txBody>
      <dsp:txXfrm>
        <a:off x="154089" y="464704"/>
        <a:ext cx="1535860" cy="24026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D53710-1CB7-4F0E-91E8-FC44B568D2F8}">
      <dsp:nvSpPr>
        <dsp:cNvPr id="0" name=""/>
        <dsp:cNvSpPr/>
      </dsp:nvSpPr>
      <dsp:spPr>
        <a:xfrm>
          <a:off x="661080" y="171"/>
          <a:ext cx="720000" cy="174917"/>
        </a:xfrm>
        <a:prstGeom prst="rect">
          <a:avLst/>
        </a:prstGeom>
        <a:solidFill>
          <a:schemeClr val="accent3">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OCR issue</a:t>
          </a:r>
        </a:p>
      </dsp:txBody>
      <dsp:txXfrm>
        <a:off x="661080" y="171"/>
        <a:ext cx="720000" cy="174917"/>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19FC499-5C51-412F-9E14-C0AB1908C97A}">
      <dsp:nvSpPr>
        <dsp:cNvPr id="0" name=""/>
        <dsp:cNvSpPr/>
      </dsp:nvSpPr>
      <dsp:spPr>
        <a:xfrm>
          <a:off x="419096" y="116454"/>
          <a:ext cx="1280167" cy="178570"/>
        </a:xfrm>
        <a:prstGeom prst="rect">
          <a:avLst/>
        </a:prstGeom>
        <a:solidFill>
          <a:schemeClr val="accent2">
            <a:shade val="8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Complicated case</a:t>
          </a:r>
        </a:p>
      </dsp:txBody>
      <dsp:txXfrm>
        <a:off x="419096" y="116454"/>
        <a:ext cx="1280167" cy="178570"/>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19FC499-5C51-412F-9E14-C0AB1908C97A}">
      <dsp:nvSpPr>
        <dsp:cNvPr id="0" name=""/>
        <dsp:cNvSpPr/>
      </dsp:nvSpPr>
      <dsp:spPr>
        <a:xfrm>
          <a:off x="419096" y="85974"/>
          <a:ext cx="1280167" cy="178570"/>
        </a:xfrm>
        <a:prstGeom prst="rect">
          <a:avLst/>
        </a:prstGeom>
        <a:solidFill>
          <a:schemeClr val="accent2">
            <a:shade val="8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Complicated case</a:t>
          </a:r>
        </a:p>
      </dsp:txBody>
      <dsp:txXfrm>
        <a:off x="419096" y="85974"/>
        <a:ext cx="1280167" cy="178570"/>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19FC499-5C51-412F-9E14-C0AB1908C97A}">
      <dsp:nvSpPr>
        <dsp:cNvPr id="0" name=""/>
        <dsp:cNvSpPr/>
      </dsp:nvSpPr>
      <dsp:spPr>
        <a:xfrm>
          <a:off x="419096" y="116454"/>
          <a:ext cx="1280167" cy="178570"/>
        </a:xfrm>
        <a:prstGeom prst="rect">
          <a:avLst/>
        </a:prstGeom>
        <a:solidFill>
          <a:schemeClr val="accent2">
            <a:shade val="8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Complicated case</a:t>
          </a:r>
        </a:p>
      </dsp:txBody>
      <dsp:txXfrm>
        <a:off x="419096" y="116454"/>
        <a:ext cx="1280167" cy="178570"/>
      </dsp:txXfrm>
    </dsp:sp>
  </dsp:spTree>
</dsp:drawing>
</file>

<file path=xl/diagrams/layout1.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2.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3.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4.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5.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 Type="http://schemas.openxmlformats.org/officeDocument/2006/relationships/diagramQuickStyle" Target="../diagrams/quickStyle1.xml"/><Relationship Id="rId21" Type="http://schemas.openxmlformats.org/officeDocument/2006/relationships/diagramData" Target="../diagrams/data5.xml"/><Relationship Id="rId7" Type="http://schemas.openxmlformats.org/officeDocument/2006/relationships/diagramLayout" Target="../diagrams/layout2.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2" Type="http://schemas.openxmlformats.org/officeDocument/2006/relationships/diagramLayout" Target="../diagrams/layout1.xml"/><Relationship Id="rId16" Type="http://schemas.openxmlformats.org/officeDocument/2006/relationships/diagramData" Target="../diagrams/data4.xml"/><Relationship Id="rId20" Type="http://schemas.microsoft.com/office/2007/relationships/diagramDrawing" Target="../diagrams/drawing4.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diagramData" Target="../diagrams/data3.xml"/><Relationship Id="rId24" Type="http://schemas.openxmlformats.org/officeDocument/2006/relationships/diagramColors" Target="../diagrams/colors5.xml"/><Relationship Id="rId5" Type="http://schemas.microsoft.com/office/2007/relationships/diagramDrawing" Target="../diagrams/drawing1.xml"/><Relationship Id="rId15" Type="http://schemas.microsoft.com/office/2007/relationships/diagramDrawing" Target="../diagrams/drawing3.xml"/><Relationship Id="rId23" Type="http://schemas.openxmlformats.org/officeDocument/2006/relationships/diagramQuickStyle" Target="../diagrams/quickStyle5.xml"/><Relationship Id="rId10" Type="http://schemas.microsoft.com/office/2007/relationships/diagramDrawing" Target="../diagrams/drawing2.xml"/><Relationship Id="rId19" Type="http://schemas.openxmlformats.org/officeDocument/2006/relationships/diagramColors" Target="../diagrams/colors4.xml"/><Relationship Id="rId4" Type="http://schemas.openxmlformats.org/officeDocument/2006/relationships/diagramColors" Target="../diagrams/colors1.xml"/><Relationship Id="rId9" Type="http://schemas.openxmlformats.org/officeDocument/2006/relationships/diagramColors" Target="../diagrams/colors2.xml"/><Relationship Id="rId14" Type="http://schemas.openxmlformats.org/officeDocument/2006/relationships/diagramColors" Target="../diagrams/colors3.xml"/><Relationship Id="rId22" Type="http://schemas.openxmlformats.org/officeDocument/2006/relationships/diagramLayout" Target="../diagrams/layout5.xml"/></Relationships>
</file>

<file path=xl/drawings/drawing1.xml><?xml version="1.0" encoding="utf-8"?>
<xdr:wsDr xmlns:xdr="http://schemas.openxmlformats.org/drawingml/2006/spreadsheetDrawing" xmlns:a="http://schemas.openxmlformats.org/drawingml/2006/main">
  <xdr:twoCellAnchor>
    <xdr:from>
      <xdr:col>4</xdr:col>
      <xdr:colOff>22860</xdr:colOff>
      <xdr:row>3</xdr:row>
      <xdr:rowOff>354330</xdr:rowOff>
    </xdr:from>
    <xdr:to>
      <xdr:col>4</xdr:col>
      <xdr:colOff>1866900</xdr:colOff>
      <xdr:row>4</xdr:row>
      <xdr:rowOff>243840</xdr:rowOff>
    </xdr:to>
    <xdr:graphicFrame macro="">
      <xdr:nvGraphicFramePr>
        <xdr:cNvPr id="3" name="Diagram 2">
          <a:extLst>
            <a:ext uri="{FF2B5EF4-FFF2-40B4-BE49-F238E27FC236}">
              <a16:creationId xmlns:a16="http://schemas.microsoft.com/office/drawing/2014/main" id="{28C1FE11-E90B-41D2-8284-3CF2F915CE0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1508760</xdr:colOff>
      <xdr:row>3</xdr:row>
      <xdr:rowOff>480060</xdr:rowOff>
    </xdr:from>
    <xdr:to>
      <xdr:col>5</xdr:col>
      <xdr:colOff>76200</xdr:colOff>
      <xdr:row>3</xdr:row>
      <xdr:rowOff>655320</xdr:rowOff>
    </xdr:to>
    <xdr:graphicFrame macro="">
      <xdr:nvGraphicFramePr>
        <xdr:cNvPr id="5" name="Diagram 4">
          <a:extLst>
            <a:ext uri="{FF2B5EF4-FFF2-40B4-BE49-F238E27FC236}">
              <a16:creationId xmlns:a16="http://schemas.microsoft.com/office/drawing/2014/main" id="{33A58C87-EA56-483D-981B-1F97D4D5455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3</xdr:col>
      <xdr:colOff>1493520</xdr:colOff>
      <xdr:row>1</xdr:row>
      <xdr:rowOff>175260</xdr:rowOff>
    </xdr:from>
    <xdr:to>
      <xdr:col>5</xdr:col>
      <xdr:colOff>137160</xdr:colOff>
      <xdr:row>2</xdr:row>
      <xdr:rowOff>403860</xdr:rowOff>
    </xdr:to>
    <xdr:graphicFrame macro="">
      <xdr:nvGraphicFramePr>
        <xdr:cNvPr id="7" name="Diagram 6">
          <a:extLst>
            <a:ext uri="{FF2B5EF4-FFF2-40B4-BE49-F238E27FC236}">
              <a16:creationId xmlns:a16="http://schemas.microsoft.com/office/drawing/2014/main" id="{B742FB89-3FB7-49A7-8C26-1B481D8A97E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3</xdr:col>
      <xdr:colOff>1485900</xdr:colOff>
      <xdr:row>3</xdr:row>
      <xdr:rowOff>30480</xdr:rowOff>
    </xdr:from>
    <xdr:to>
      <xdr:col>5</xdr:col>
      <xdr:colOff>129540</xdr:colOff>
      <xdr:row>3</xdr:row>
      <xdr:rowOff>441960</xdr:rowOff>
    </xdr:to>
    <xdr:graphicFrame macro="">
      <xdr:nvGraphicFramePr>
        <xdr:cNvPr id="8" name="Diagram 7">
          <a:extLst>
            <a:ext uri="{FF2B5EF4-FFF2-40B4-BE49-F238E27FC236}">
              <a16:creationId xmlns:a16="http://schemas.microsoft.com/office/drawing/2014/main" id="{637355B1-B050-4786-BF00-543962FF2EA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3</xdr:col>
      <xdr:colOff>1493520</xdr:colOff>
      <xdr:row>3</xdr:row>
      <xdr:rowOff>1264920</xdr:rowOff>
    </xdr:from>
    <xdr:to>
      <xdr:col>5</xdr:col>
      <xdr:colOff>137160</xdr:colOff>
      <xdr:row>4</xdr:row>
      <xdr:rowOff>396240</xdr:rowOff>
    </xdr:to>
    <xdr:graphicFrame macro="">
      <xdr:nvGraphicFramePr>
        <xdr:cNvPr id="10" name="Diagram 9">
          <a:extLst>
            <a:ext uri="{FF2B5EF4-FFF2-40B4-BE49-F238E27FC236}">
              <a16:creationId xmlns:a16="http://schemas.microsoft.com/office/drawing/2014/main" id="{44600A80-EF8F-4B85-BA30-A3EC8389779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26"/>
  <sheetViews>
    <sheetView workbookViewId="0">
      <selection activeCell="A2" sqref="A2"/>
    </sheetView>
  </sheetViews>
  <sheetFormatPr defaultRowHeight="14.5" x14ac:dyDescent="0.35"/>
  <cols>
    <col min="1" max="1" width="26.453125" bestFit="1" customWidth="1"/>
    <col min="2" max="2" width="12.1796875" customWidth="1"/>
    <col min="3" max="3" width="13.453125" customWidth="1"/>
    <col min="4" max="4" width="8.81640625" bestFit="1" customWidth="1"/>
    <col min="5" max="5" width="22.36328125" bestFit="1" customWidth="1"/>
    <col min="6" max="6" width="27.1796875" bestFit="1" customWidth="1"/>
    <col min="7" max="7" width="8.90625" bestFit="1" customWidth="1"/>
    <col min="8" max="8" width="23.90625" bestFit="1" customWidth="1"/>
    <col min="9" max="10" width="3.81640625" bestFit="1" customWidth="1"/>
    <col min="11" max="11" width="4" bestFit="1" customWidth="1"/>
    <col min="12" max="12" width="6.54296875" bestFit="1" customWidth="1"/>
  </cols>
  <sheetData>
    <row r="2" spans="1:12" x14ac:dyDescent="0.35">
      <c r="A2" s="255" t="s">
        <v>335</v>
      </c>
    </row>
    <row r="3" spans="1:12" x14ac:dyDescent="0.35">
      <c r="A3" s="256" t="s">
        <v>21</v>
      </c>
      <c r="B3" s="404" t="s">
        <v>336</v>
      </c>
      <c r="C3" s="404" t="s">
        <v>24</v>
      </c>
      <c r="D3" s="404" t="s">
        <v>24</v>
      </c>
      <c r="E3" s="404" t="s">
        <v>24</v>
      </c>
      <c r="F3" s="404" t="s">
        <v>24</v>
      </c>
      <c r="G3" s="404" t="s">
        <v>24</v>
      </c>
      <c r="H3" s="404" t="s">
        <v>24</v>
      </c>
      <c r="I3" s="404" t="s">
        <v>24</v>
      </c>
      <c r="J3" s="404" t="s">
        <v>24</v>
      </c>
      <c r="K3" s="404" t="s">
        <v>24</v>
      </c>
      <c r="L3" s="404" t="s">
        <v>24</v>
      </c>
    </row>
    <row r="4" spans="1:12" x14ac:dyDescent="0.35">
      <c r="A4" s="257" t="s">
        <v>20</v>
      </c>
      <c r="B4" s="403" t="s">
        <v>337</v>
      </c>
      <c r="C4" s="403" t="s">
        <v>24</v>
      </c>
      <c r="D4" s="403" t="s">
        <v>24</v>
      </c>
      <c r="E4" s="403" t="s">
        <v>24</v>
      </c>
      <c r="F4" s="403" t="s">
        <v>24</v>
      </c>
      <c r="G4" s="403" t="s">
        <v>24</v>
      </c>
      <c r="H4" s="403" t="s">
        <v>24</v>
      </c>
      <c r="I4" s="403" t="s">
        <v>24</v>
      </c>
      <c r="J4" s="403" t="s">
        <v>24</v>
      </c>
      <c r="K4" s="403" t="s">
        <v>24</v>
      </c>
      <c r="L4" s="403" t="s">
        <v>24</v>
      </c>
    </row>
    <row r="5" spans="1:12" x14ac:dyDescent="0.35">
      <c r="A5" s="258" t="s">
        <v>338</v>
      </c>
      <c r="B5" s="404" t="s">
        <v>339</v>
      </c>
      <c r="C5" s="404" t="s">
        <v>24</v>
      </c>
      <c r="D5" s="404" t="s">
        <v>24</v>
      </c>
      <c r="E5" s="404" t="s">
        <v>24</v>
      </c>
      <c r="F5" s="404" t="s">
        <v>24</v>
      </c>
      <c r="G5" s="404" t="s">
        <v>24</v>
      </c>
      <c r="H5" s="404" t="s">
        <v>24</v>
      </c>
      <c r="I5" s="404" t="s">
        <v>24</v>
      </c>
      <c r="J5" s="404" t="s">
        <v>24</v>
      </c>
      <c r="K5" s="404" t="s">
        <v>24</v>
      </c>
      <c r="L5" s="404" t="s">
        <v>24</v>
      </c>
    </row>
    <row r="6" spans="1:12" x14ac:dyDescent="0.35">
      <c r="A6" s="259" t="s">
        <v>340</v>
      </c>
      <c r="B6" s="403" t="s">
        <v>341</v>
      </c>
      <c r="C6" s="403" t="s">
        <v>24</v>
      </c>
      <c r="D6" s="403" t="s">
        <v>24</v>
      </c>
      <c r="E6" s="403" t="s">
        <v>24</v>
      </c>
      <c r="F6" s="403" t="s">
        <v>24</v>
      </c>
      <c r="G6" s="403" t="s">
        <v>24</v>
      </c>
      <c r="H6" s="403" t="s">
        <v>24</v>
      </c>
      <c r="I6" s="403" t="s">
        <v>24</v>
      </c>
      <c r="J6" s="403" t="s">
        <v>24</v>
      </c>
      <c r="K6" s="403" t="s">
        <v>24</v>
      </c>
      <c r="L6" s="403" t="s">
        <v>24</v>
      </c>
    </row>
    <row r="7" spans="1:12" x14ac:dyDescent="0.35">
      <c r="A7" s="260" t="s">
        <v>342</v>
      </c>
      <c r="B7" s="404" t="s">
        <v>343</v>
      </c>
      <c r="C7" s="404" t="s">
        <v>24</v>
      </c>
      <c r="D7" s="404" t="s">
        <v>24</v>
      </c>
      <c r="E7" s="404" t="s">
        <v>24</v>
      </c>
      <c r="F7" s="404" t="s">
        <v>24</v>
      </c>
      <c r="G7" s="404" t="s">
        <v>24</v>
      </c>
      <c r="H7" s="404" t="s">
        <v>24</v>
      </c>
      <c r="I7" s="404" t="s">
        <v>24</v>
      </c>
      <c r="J7" s="404" t="s">
        <v>24</v>
      </c>
      <c r="K7" s="404" t="s">
        <v>24</v>
      </c>
      <c r="L7" s="404" t="s">
        <v>24</v>
      </c>
    </row>
    <row r="8" spans="1:12" x14ac:dyDescent="0.35">
      <c r="A8" s="261" t="s">
        <v>344</v>
      </c>
      <c r="B8" s="403" t="s">
        <v>345</v>
      </c>
      <c r="C8" s="403" t="s">
        <v>24</v>
      </c>
      <c r="D8" s="403" t="s">
        <v>24</v>
      </c>
      <c r="E8" s="403" t="s">
        <v>24</v>
      </c>
      <c r="F8" s="403" t="s">
        <v>24</v>
      </c>
      <c r="G8" s="403" t="s">
        <v>24</v>
      </c>
      <c r="H8" s="403" t="s">
        <v>24</v>
      </c>
      <c r="I8" s="403" t="s">
        <v>24</v>
      </c>
      <c r="J8" s="403" t="s">
        <v>24</v>
      </c>
      <c r="K8" s="403" t="s">
        <v>24</v>
      </c>
      <c r="L8" s="403" t="s">
        <v>24</v>
      </c>
    </row>
    <row r="9" spans="1:12" x14ac:dyDescent="0.35">
      <c r="A9" s="262" t="s">
        <v>346</v>
      </c>
      <c r="B9" s="404" t="s">
        <v>347</v>
      </c>
      <c r="C9" s="404" t="s">
        <v>24</v>
      </c>
      <c r="D9" s="404" t="s">
        <v>24</v>
      </c>
      <c r="E9" s="404" t="s">
        <v>24</v>
      </c>
      <c r="F9" s="404" t="s">
        <v>24</v>
      </c>
      <c r="G9" s="404" t="s">
        <v>24</v>
      </c>
      <c r="H9" s="404" t="s">
        <v>24</v>
      </c>
      <c r="I9" s="404" t="s">
        <v>24</v>
      </c>
      <c r="J9" s="404" t="s">
        <v>24</v>
      </c>
      <c r="K9" s="404" t="s">
        <v>24</v>
      </c>
      <c r="L9" s="404" t="s">
        <v>24</v>
      </c>
    </row>
    <row r="11" spans="1:12" x14ac:dyDescent="0.35">
      <c r="A11" s="262" t="s">
        <v>354</v>
      </c>
      <c r="B11" s="262" t="s">
        <v>355</v>
      </c>
      <c r="C11" s="262" t="s">
        <v>356</v>
      </c>
    </row>
    <row r="12" spans="1:12" x14ac:dyDescent="0.35">
      <c r="A12" t="s">
        <v>357</v>
      </c>
      <c r="B12">
        <v>247</v>
      </c>
      <c r="C12">
        <v>58</v>
      </c>
    </row>
    <row r="14" spans="1:12" x14ac:dyDescent="0.35">
      <c r="A14" s="263" t="s">
        <v>348</v>
      </c>
      <c r="B14" s="264" t="s">
        <v>21</v>
      </c>
      <c r="C14" s="265" t="s">
        <v>20</v>
      </c>
      <c r="D14" s="266" t="s">
        <v>338</v>
      </c>
      <c r="E14" s="267" t="s">
        <v>349</v>
      </c>
      <c r="F14" s="268" t="s">
        <v>350</v>
      </c>
      <c r="G14" s="269" t="s">
        <v>351</v>
      </c>
      <c r="H14" s="270" t="s">
        <v>352</v>
      </c>
      <c r="I14" s="271" t="s">
        <v>12</v>
      </c>
      <c r="J14" s="272" t="s">
        <v>14</v>
      </c>
      <c r="K14" s="273" t="s">
        <v>15</v>
      </c>
      <c r="L14" s="274" t="s">
        <v>16</v>
      </c>
    </row>
    <row r="15" spans="1:12" x14ac:dyDescent="0.35">
      <c r="A15" s="275" t="s">
        <v>0</v>
      </c>
      <c r="B15" s="276">
        <f>'ML results'!C2+'ML results'!C4+'ML results'!C6</f>
        <v>23</v>
      </c>
      <c r="C15" s="277">
        <f>'ML results'!C2+'ML results'!C5+'ML results'!C6</f>
        <v>46</v>
      </c>
      <c r="D15" s="278">
        <f>'ML results'!C2</f>
        <v>23</v>
      </c>
      <c r="E15" s="279">
        <f t="shared" ref="E15:E26" si="0">IF(B15=0,0,D15/B15)</f>
        <v>1</v>
      </c>
      <c r="F15" s="280">
        <f t="shared" ref="F15:F26" si="1">IF(C15=0,0,D15/C15)</f>
        <v>0.5</v>
      </c>
      <c r="G15" s="281">
        <f t="shared" ref="G15:G26" si="2">IF(C15=0,0,(B15-D15)/C15)</f>
        <v>0</v>
      </c>
      <c r="H15" s="282">
        <f t="shared" ref="H15:H26" si="3">IF(C15=0,0,(2*D15-B15)/C15)</f>
        <v>0.5</v>
      </c>
      <c r="I15" s="283">
        <f>'ML results'!C2</f>
        <v>23</v>
      </c>
      <c r="J15" s="284">
        <f>'ML results'!C4</f>
        <v>0</v>
      </c>
      <c r="K15" s="285">
        <f>'ML results'!C5</f>
        <v>23</v>
      </c>
      <c r="L15" s="286">
        <f>'ML results'!C6</f>
        <v>0</v>
      </c>
    </row>
    <row r="16" spans="1:12" x14ac:dyDescent="0.35">
      <c r="A16" s="287" t="s">
        <v>1</v>
      </c>
      <c r="B16" s="288">
        <f>'ML results'!F2+'ML results'!F4+'ML results'!F6</f>
        <v>22</v>
      </c>
      <c r="C16" s="289">
        <f>'ML results'!F2+'ML results'!F5+'ML results'!F6</f>
        <v>45</v>
      </c>
      <c r="D16" s="290">
        <f>'ML results'!F2</f>
        <v>22</v>
      </c>
      <c r="E16" s="291">
        <f t="shared" si="0"/>
        <v>1</v>
      </c>
      <c r="F16" s="398">
        <f t="shared" si="1"/>
        <v>0.48888888888888887</v>
      </c>
      <c r="G16" s="292">
        <f t="shared" si="2"/>
        <v>0</v>
      </c>
      <c r="H16" s="293">
        <f t="shared" si="3"/>
        <v>0.48888888888888887</v>
      </c>
      <c r="I16" s="294">
        <f>'ML results'!F2</f>
        <v>22</v>
      </c>
      <c r="J16" s="295">
        <f>'ML results'!F4</f>
        <v>0</v>
      </c>
      <c r="K16" s="296">
        <f>'ML results'!F5</f>
        <v>23</v>
      </c>
      <c r="L16" s="297">
        <f>'ML results'!F6</f>
        <v>0</v>
      </c>
    </row>
    <row r="17" spans="1:12" x14ac:dyDescent="0.35">
      <c r="A17" s="298" t="s">
        <v>2</v>
      </c>
      <c r="B17" s="299">
        <f>'ML results'!I2+'ML results'!I4+'ML results'!I6</f>
        <v>17</v>
      </c>
      <c r="C17" s="300">
        <f>'ML results'!I2+'ML results'!I5+'ML results'!I6</f>
        <v>46</v>
      </c>
      <c r="D17" s="301">
        <f>'ML results'!I2</f>
        <v>17</v>
      </c>
      <c r="E17" s="398">
        <f t="shared" si="0"/>
        <v>1</v>
      </c>
      <c r="F17" s="398">
        <f t="shared" si="1"/>
        <v>0.36956521739130432</v>
      </c>
      <c r="G17" s="302">
        <f t="shared" si="2"/>
        <v>0</v>
      </c>
      <c r="H17" s="303">
        <f t="shared" si="3"/>
        <v>0.36956521739130432</v>
      </c>
      <c r="I17" s="304">
        <f>'ML results'!I2</f>
        <v>17</v>
      </c>
      <c r="J17" s="305">
        <f>'ML results'!I4</f>
        <v>0</v>
      </c>
      <c r="K17" s="306">
        <f>'ML results'!I5</f>
        <v>29</v>
      </c>
      <c r="L17" s="307">
        <f>'ML results'!I6</f>
        <v>0</v>
      </c>
    </row>
    <row r="18" spans="1:12" x14ac:dyDescent="0.35">
      <c r="A18" s="308" t="s">
        <v>3</v>
      </c>
      <c r="B18" s="309">
        <f>'ML results'!L2+'ML results'!L4+'ML results'!L6</f>
        <v>22</v>
      </c>
      <c r="C18" s="310">
        <f>'ML results'!L2+'ML results'!L5+'ML results'!L6</f>
        <v>45</v>
      </c>
      <c r="D18" s="311">
        <f>'ML results'!L2</f>
        <v>21</v>
      </c>
      <c r="E18" s="398">
        <f t="shared" si="0"/>
        <v>0.95454545454545459</v>
      </c>
      <c r="F18" s="398">
        <f t="shared" si="1"/>
        <v>0.46666666666666667</v>
      </c>
      <c r="G18" s="312">
        <f t="shared" si="2"/>
        <v>2.2222222222222223E-2</v>
      </c>
      <c r="H18" s="313">
        <f t="shared" si="3"/>
        <v>0.44444444444444442</v>
      </c>
      <c r="I18" s="314">
        <f>'ML results'!L2</f>
        <v>21</v>
      </c>
      <c r="J18" s="315">
        <f>'ML results'!L4</f>
        <v>1</v>
      </c>
      <c r="K18" s="316">
        <f>'ML results'!L5</f>
        <v>24</v>
      </c>
      <c r="L18" s="317">
        <f>'ML results'!L6</f>
        <v>0</v>
      </c>
    </row>
    <row r="19" spans="1:12" x14ac:dyDescent="0.35">
      <c r="A19" s="318" t="s">
        <v>4</v>
      </c>
      <c r="B19" s="319">
        <f>'ML results'!O2+'ML results'!O4+'ML results'!O6</f>
        <v>23</v>
      </c>
      <c r="C19" s="320">
        <f>'ML results'!O2+'ML results'!O5+'ML results'!O6</f>
        <v>46</v>
      </c>
      <c r="D19" s="321">
        <f>'ML results'!O2</f>
        <v>19</v>
      </c>
      <c r="E19" s="398">
        <f t="shared" si="0"/>
        <v>0.82608695652173914</v>
      </c>
      <c r="F19" s="398">
        <f t="shared" si="1"/>
        <v>0.41304347826086957</v>
      </c>
      <c r="G19" s="322">
        <f t="shared" si="2"/>
        <v>8.6956521739130432E-2</v>
      </c>
      <c r="H19" s="323">
        <f t="shared" si="3"/>
        <v>0.32608695652173914</v>
      </c>
      <c r="I19" s="324">
        <f>'ML results'!O2</f>
        <v>19</v>
      </c>
      <c r="J19" s="325">
        <f>'ML results'!O4</f>
        <v>0</v>
      </c>
      <c r="K19" s="326">
        <f>'ML results'!O5</f>
        <v>23</v>
      </c>
      <c r="L19" s="327">
        <f>'ML results'!O6</f>
        <v>4</v>
      </c>
    </row>
    <row r="20" spans="1:12" x14ac:dyDescent="0.35">
      <c r="A20" s="328" t="s">
        <v>5</v>
      </c>
      <c r="B20" s="329">
        <f>'ML results'!R2+'ML results'!R4+'ML results'!R6</f>
        <v>21</v>
      </c>
      <c r="C20" s="330">
        <f>'ML results'!R2+'ML results'!R5+'ML results'!R6</f>
        <v>46</v>
      </c>
      <c r="D20" s="331">
        <f>'ML results'!R2</f>
        <v>17</v>
      </c>
      <c r="E20" s="398">
        <f t="shared" si="0"/>
        <v>0.80952380952380953</v>
      </c>
      <c r="F20" s="398">
        <f t="shared" si="1"/>
        <v>0.36956521739130432</v>
      </c>
      <c r="G20" s="332">
        <f t="shared" si="2"/>
        <v>8.6956521739130432E-2</v>
      </c>
      <c r="H20" s="333">
        <f t="shared" si="3"/>
        <v>0.28260869565217389</v>
      </c>
      <c r="I20" s="334">
        <f>'ML results'!R2</f>
        <v>17</v>
      </c>
      <c r="J20" s="335">
        <f>'ML results'!R4</f>
        <v>0</v>
      </c>
      <c r="K20" s="336">
        <f>'ML results'!R5</f>
        <v>25</v>
      </c>
      <c r="L20" s="337">
        <f>'ML results'!R6</f>
        <v>4</v>
      </c>
    </row>
    <row r="21" spans="1:12" x14ac:dyDescent="0.35">
      <c r="A21" s="338" t="s">
        <v>6</v>
      </c>
      <c r="B21" s="339">
        <f>'ML results'!U2+'ML results'!U4+'ML results'!U6</f>
        <v>22</v>
      </c>
      <c r="C21" s="340">
        <f>'ML results'!U2+'ML results'!U5+'ML results'!U6</f>
        <v>42</v>
      </c>
      <c r="D21" s="341">
        <f>'ML results'!U2</f>
        <v>21</v>
      </c>
      <c r="E21" s="398">
        <f t="shared" si="0"/>
        <v>0.95454545454545459</v>
      </c>
      <c r="F21" s="398">
        <f t="shared" si="1"/>
        <v>0.5</v>
      </c>
      <c r="G21" s="342">
        <f t="shared" si="2"/>
        <v>2.3809523809523808E-2</v>
      </c>
      <c r="H21" s="343">
        <f t="shared" si="3"/>
        <v>0.47619047619047616</v>
      </c>
      <c r="I21" s="344">
        <f>'ML results'!U2</f>
        <v>21</v>
      </c>
      <c r="J21" s="345">
        <f>'ML results'!U4</f>
        <v>0</v>
      </c>
      <c r="K21" s="346">
        <f>'ML results'!U5</f>
        <v>20</v>
      </c>
      <c r="L21" s="347">
        <f>'ML results'!U6</f>
        <v>1</v>
      </c>
    </row>
    <row r="22" spans="1:12" x14ac:dyDescent="0.35">
      <c r="A22" s="348" t="s">
        <v>7</v>
      </c>
      <c r="B22" s="349">
        <f>'ML results'!X2+'ML results'!X4+'ML results'!X6</f>
        <v>23</v>
      </c>
      <c r="C22" s="350">
        <f>'ML results'!X2+'ML results'!X5+'ML results'!X6</f>
        <v>46</v>
      </c>
      <c r="D22" s="351">
        <f>'ML results'!X2</f>
        <v>23</v>
      </c>
      <c r="E22" s="398">
        <f t="shared" si="0"/>
        <v>1</v>
      </c>
      <c r="F22" s="398">
        <f t="shared" si="1"/>
        <v>0.5</v>
      </c>
      <c r="G22" s="352">
        <f t="shared" si="2"/>
        <v>0</v>
      </c>
      <c r="H22" s="353">
        <f t="shared" si="3"/>
        <v>0.5</v>
      </c>
      <c r="I22" s="354">
        <f>'ML results'!X2</f>
        <v>23</v>
      </c>
      <c r="J22" s="355">
        <f>'ML results'!X4</f>
        <v>0</v>
      </c>
      <c r="K22" s="356">
        <f>'ML results'!X5</f>
        <v>23</v>
      </c>
      <c r="L22" s="357">
        <f>'ML results'!X6</f>
        <v>0</v>
      </c>
    </row>
    <row r="23" spans="1:12" x14ac:dyDescent="0.35">
      <c r="A23" s="358" t="s">
        <v>8</v>
      </c>
      <c r="B23" s="359">
        <f>'ML results'!AA2+'ML results'!AA4+'ML results'!AA6</f>
        <v>22</v>
      </c>
      <c r="C23" s="360">
        <f>'ML results'!AA2+'ML results'!AA5+'ML results'!AA6</f>
        <v>46</v>
      </c>
      <c r="D23" s="361">
        <f>'ML results'!AA2</f>
        <v>21</v>
      </c>
      <c r="E23" s="398">
        <f t="shared" si="0"/>
        <v>0.95454545454545459</v>
      </c>
      <c r="F23" s="398">
        <f t="shared" si="1"/>
        <v>0.45652173913043476</v>
      </c>
      <c r="G23" s="362">
        <f t="shared" si="2"/>
        <v>2.1739130434782608E-2</v>
      </c>
      <c r="H23" s="363">
        <f t="shared" si="3"/>
        <v>0.43478260869565216</v>
      </c>
      <c r="I23" s="364">
        <f>'ML results'!AA2</f>
        <v>21</v>
      </c>
      <c r="J23" s="365">
        <f>'ML results'!AA4</f>
        <v>0</v>
      </c>
      <c r="K23" s="366">
        <f>'ML results'!AA5</f>
        <v>24</v>
      </c>
      <c r="L23" s="367">
        <f>'ML results'!AA6</f>
        <v>1</v>
      </c>
    </row>
    <row r="24" spans="1:12" x14ac:dyDescent="0.35">
      <c r="A24" s="368" t="s">
        <v>9</v>
      </c>
      <c r="B24" s="369">
        <f>'ML results'!AD2+'ML results'!AD4+'ML results'!AD6</f>
        <v>22</v>
      </c>
      <c r="C24" s="370">
        <f>'ML results'!AD2+'ML results'!AD5+'ML results'!AD6</f>
        <v>38</v>
      </c>
      <c r="D24" s="371">
        <f>'ML results'!AD2</f>
        <v>22</v>
      </c>
      <c r="E24" s="398">
        <f t="shared" si="0"/>
        <v>1</v>
      </c>
      <c r="F24" s="398">
        <f t="shared" si="1"/>
        <v>0.57894736842105265</v>
      </c>
      <c r="G24" s="372">
        <f t="shared" si="2"/>
        <v>0</v>
      </c>
      <c r="H24" s="373">
        <f t="shared" si="3"/>
        <v>0.57894736842105265</v>
      </c>
      <c r="I24" s="374">
        <f>'ML results'!AD2</f>
        <v>22</v>
      </c>
      <c r="J24" s="375">
        <f>'ML results'!AD4</f>
        <v>0</v>
      </c>
      <c r="K24" s="376">
        <f>'ML results'!AD5</f>
        <v>16</v>
      </c>
      <c r="L24" s="377">
        <f>'ML results'!AD6</f>
        <v>0</v>
      </c>
    </row>
    <row r="25" spans="1:12" x14ac:dyDescent="0.35">
      <c r="A25" s="378" t="s">
        <v>10</v>
      </c>
      <c r="B25" s="379">
        <f>'ML results'!AG2+'ML results'!AG4+'ML results'!AG6</f>
        <v>18</v>
      </c>
      <c r="C25" s="380">
        <f>'ML results'!AG2+'ML results'!AG5+'ML results'!AG6</f>
        <v>40</v>
      </c>
      <c r="D25" s="381">
        <f>'ML results'!AG2</f>
        <v>18</v>
      </c>
      <c r="E25" s="398">
        <f t="shared" si="0"/>
        <v>1</v>
      </c>
      <c r="F25" s="398">
        <f t="shared" si="1"/>
        <v>0.45</v>
      </c>
      <c r="G25" s="382">
        <f t="shared" si="2"/>
        <v>0</v>
      </c>
      <c r="H25" s="383">
        <f t="shared" si="3"/>
        <v>0.45</v>
      </c>
      <c r="I25" s="384">
        <f>'ML results'!AG2</f>
        <v>18</v>
      </c>
      <c r="J25" s="385">
        <f>'ML results'!AG4</f>
        <v>0</v>
      </c>
      <c r="K25" s="386">
        <f>'ML results'!AG5</f>
        <v>22</v>
      </c>
      <c r="L25" s="387">
        <f>'ML results'!AG6</f>
        <v>0</v>
      </c>
    </row>
    <row r="26" spans="1:12" x14ac:dyDescent="0.35">
      <c r="A26" s="388" t="s">
        <v>11</v>
      </c>
      <c r="B26" s="389">
        <f>'ML results'!AJ2+'ML results'!AJ4+'ML results'!AJ6</f>
        <v>16</v>
      </c>
      <c r="C26" s="390">
        <f>'ML results'!AJ2+'ML results'!AJ5+'ML results'!AJ6</f>
        <v>28</v>
      </c>
      <c r="D26" s="391">
        <f>'ML results'!AJ2</f>
        <v>10</v>
      </c>
      <c r="E26" s="398">
        <f t="shared" si="0"/>
        <v>0.625</v>
      </c>
      <c r="F26" s="398">
        <f t="shared" si="1"/>
        <v>0.35714285714285715</v>
      </c>
      <c r="G26" s="392">
        <f t="shared" si="2"/>
        <v>0.21428571428571427</v>
      </c>
      <c r="H26" s="393">
        <f t="shared" si="3"/>
        <v>0.14285714285714285</v>
      </c>
      <c r="I26" s="394">
        <f>'ML results'!AJ2</f>
        <v>10</v>
      </c>
      <c r="J26" s="395">
        <f>'ML results'!AJ4</f>
        <v>1</v>
      </c>
      <c r="K26" s="396">
        <f>'ML results'!AJ5</f>
        <v>13</v>
      </c>
      <c r="L26" s="397">
        <f>'ML results'!AJ6</f>
        <v>5</v>
      </c>
    </row>
  </sheetData>
  <mergeCells count="7">
    <mergeCell ref="B8:L8"/>
    <mergeCell ref="B9:L9"/>
    <mergeCell ref="B3:L3"/>
    <mergeCell ref="B4:L4"/>
    <mergeCell ref="B5:L5"/>
    <mergeCell ref="B6:L6"/>
    <mergeCell ref="B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8"/>
  <sheetViews>
    <sheetView tabSelected="1" topLeftCell="A10" workbookViewId="0">
      <selection activeCell="A17" sqref="A17"/>
    </sheetView>
  </sheetViews>
  <sheetFormatPr defaultRowHeight="14.5" x14ac:dyDescent="0.35"/>
  <cols>
    <col min="1" max="1" width="23.36328125" customWidth="1"/>
    <col min="2" max="2" width="20.1796875" bestFit="1" customWidth="1"/>
    <col min="3" max="3" width="11.08984375" bestFit="1" customWidth="1"/>
    <col min="4" max="4" width="10" bestFit="1" customWidth="1"/>
    <col min="5" max="5" width="20.1796875" bestFit="1" customWidth="1"/>
    <col min="6" max="6" width="11.08984375" bestFit="1" customWidth="1"/>
    <col min="7" max="7" width="10" bestFit="1" customWidth="1"/>
    <col min="8" max="8" width="41.08984375" customWidth="1"/>
    <col min="9" max="9" width="11.08984375" bestFit="1" customWidth="1"/>
    <col min="10" max="10" width="10" bestFit="1" customWidth="1"/>
    <col min="11" max="11" width="16.54296875" bestFit="1" customWidth="1"/>
    <col min="12" max="12" width="11.08984375" bestFit="1" customWidth="1"/>
    <col min="13" max="13" width="10" bestFit="1" customWidth="1"/>
    <col min="14" max="14" width="16.54296875" bestFit="1" customWidth="1"/>
    <col min="15" max="15" width="11.08984375" bestFit="1" customWidth="1"/>
    <col min="16" max="16" width="10" bestFit="1" customWidth="1"/>
    <col min="17" max="17" width="22" customWidth="1"/>
    <col min="18" max="18" width="25.36328125" customWidth="1"/>
    <col min="19" max="19" width="10" bestFit="1" customWidth="1"/>
    <col min="20" max="20" width="16.54296875" bestFit="1" customWidth="1"/>
    <col min="21" max="21" width="11.08984375" bestFit="1" customWidth="1"/>
    <col min="22" max="22" width="10" bestFit="1" customWidth="1"/>
    <col min="23" max="23" width="20.36328125" bestFit="1" customWidth="1"/>
    <col min="24" max="24" width="11.08984375" bestFit="1" customWidth="1"/>
    <col min="25" max="25" width="10" bestFit="1" customWidth="1"/>
    <col min="26" max="26" width="17.453125" bestFit="1" customWidth="1"/>
    <col min="27" max="27" width="11.08984375" bestFit="1" customWidth="1"/>
    <col min="28" max="28" width="10" bestFit="1" customWidth="1"/>
    <col min="29" max="29" width="16.54296875" bestFit="1" customWidth="1"/>
    <col min="30" max="30" width="11.08984375" bestFit="1" customWidth="1"/>
    <col min="31" max="31" width="10" bestFit="1" customWidth="1"/>
    <col min="32" max="32" width="16.54296875" bestFit="1" customWidth="1"/>
    <col min="33" max="33" width="11.08984375" bestFit="1" customWidth="1"/>
    <col min="34" max="34" width="10" bestFit="1" customWidth="1"/>
    <col min="35" max="35" width="16.54296875" bestFit="1" customWidth="1"/>
    <col min="36" max="36" width="11.08984375" bestFit="1" customWidth="1"/>
    <col min="37" max="37" width="10" bestFit="1" customWidth="1"/>
  </cols>
  <sheetData>
    <row r="1" spans="1:37" x14ac:dyDescent="0.35">
      <c r="B1" s="1" t="s">
        <v>0</v>
      </c>
      <c r="E1" s="2" t="s">
        <v>1</v>
      </c>
      <c r="H1" s="3" t="s">
        <v>2</v>
      </c>
      <c r="K1" s="4" t="s">
        <v>3</v>
      </c>
      <c r="N1" s="5" t="s">
        <v>4</v>
      </c>
      <c r="Q1" s="6" t="s">
        <v>5</v>
      </c>
      <c r="T1" s="7" t="s">
        <v>6</v>
      </c>
      <c r="W1" s="8" t="s">
        <v>7</v>
      </c>
      <c r="Z1" s="9" t="s">
        <v>8</v>
      </c>
      <c r="AC1" s="10" t="s">
        <v>9</v>
      </c>
      <c r="AF1" s="11" t="s">
        <v>10</v>
      </c>
      <c r="AI1" s="12" t="s">
        <v>11</v>
      </c>
    </row>
    <row r="2" spans="1:37" x14ac:dyDescent="0.35">
      <c r="B2" s="13" t="s">
        <v>12</v>
      </c>
      <c r="C2" s="14">
        <f>COUNTIF(D13:D99943,"TP")</f>
        <v>23</v>
      </c>
      <c r="E2" s="15" t="s">
        <v>12</v>
      </c>
      <c r="F2" s="16">
        <f>COUNTIF(G13:G99943,"TP")</f>
        <v>22</v>
      </c>
      <c r="H2" s="17" t="s">
        <v>12</v>
      </c>
      <c r="I2" s="18">
        <f>COUNTIF(J13:J99943,"TP")</f>
        <v>17</v>
      </c>
      <c r="K2" s="19" t="s">
        <v>12</v>
      </c>
      <c r="L2" s="20">
        <f>COUNTIF(M13:M99943,"TP")</f>
        <v>21</v>
      </c>
      <c r="N2" s="21" t="s">
        <v>12</v>
      </c>
      <c r="O2" s="22">
        <f>COUNTIF(P13:P99943,"TP")</f>
        <v>19</v>
      </c>
      <c r="Q2" s="23" t="s">
        <v>12</v>
      </c>
      <c r="R2" s="24">
        <f>COUNTIF(S13:S99943,"TP")</f>
        <v>17</v>
      </c>
      <c r="T2" s="25" t="s">
        <v>12</v>
      </c>
      <c r="U2" s="26">
        <f>COUNTIF(V13:V99943,"TP")</f>
        <v>21</v>
      </c>
      <c r="W2" s="27" t="s">
        <v>12</v>
      </c>
      <c r="X2" s="28">
        <f>COUNTIF(Y13:Y99943,"TP")</f>
        <v>23</v>
      </c>
      <c r="Z2" s="29" t="s">
        <v>12</v>
      </c>
      <c r="AA2" s="30">
        <f>COUNTIF(AB13:AB99943,"TP")</f>
        <v>21</v>
      </c>
      <c r="AC2" s="31" t="s">
        <v>12</v>
      </c>
      <c r="AD2" s="32">
        <f>COUNTIF(AE13:AE99943,"TP")</f>
        <v>22</v>
      </c>
      <c r="AF2" s="33" t="s">
        <v>12</v>
      </c>
      <c r="AG2" s="34">
        <f>COUNTIF(AH13:AH99943,"TP")</f>
        <v>18</v>
      </c>
      <c r="AI2" s="35" t="s">
        <v>12</v>
      </c>
      <c r="AJ2" s="36">
        <f>COUNTIF(AK13:AK99943,"TP")</f>
        <v>10</v>
      </c>
    </row>
    <row r="3" spans="1:37" x14ac:dyDescent="0.35">
      <c r="B3" s="37" t="s">
        <v>13</v>
      </c>
      <c r="C3" s="38">
        <f>COUNTIF(D13:D99943,"TN")</f>
        <v>0</v>
      </c>
      <c r="E3" s="39" t="s">
        <v>13</v>
      </c>
      <c r="F3" s="40">
        <f>COUNTIF(G13:G99943,"TN")</f>
        <v>1</v>
      </c>
      <c r="H3" s="41" t="s">
        <v>13</v>
      </c>
      <c r="I3" s="42">
        <f>COUNTIF(J13:J99943,"TN")</f>
        <v>0</v>
      </c>
      <c r="K3" s="43" t="s">
        <v>13</v>
      </c>
      <c r="L3" s="44">
        <f>COUNTIF(M13:M99943,"TN")</f>
        <v>0</v>
      </c>
      <c r="N3" s="45" t="s">
        <v>13</v>
      </c>
      <c r="O3" s="46">
        <f>COUNTIF(P13:P99943,"TN")</f>
        <v>0</v>
      </c>
      <c r="Q3" s="47" t="s">
        <v>13</v>
      </c>
      <c r="R3" s="48">
        <f>COUNTIF(S13:S99943,"TN")</f>
        <v>0</v>
      </c>
      <c r="T3" s="49" t="s">
        <v>13</v>
      </c>
      <c r="U3" s="50">
        <f>COUNTIF(V13:V99943,"TN")</f>
        <v>4</v>
      </c>
      <c r="W3" s="51" t="s">
        <v>13</v>
      </c>
      <c r="X3" s="52">
        <f>COUNTIF(Y13:Y99943,"TN")</f>
        <v>0</v>
      </c>
      <c r="Z3" s="53" t="s">
        <v>13</v>
      </c>
      <c r="AA3" s="54">
        <f>COUNTIF(AB13:AB99943,"TN")</f>
        <v>0</v>
      </c>
      <c r="AC3" s="55" t="s">
        <v>13</v>
      </c>
      <c r="AD3" s="56">
        <f>COUNTIF(AE13:AE99943,"TN")</f>
        <v>8</v>
      </c>
      <c r="AF3" s="57" t="s">
        <v>13</v>
      </c>
      <c r="AG3" s="58">
        <f>COUNTIF(AH13:AH99943,"TN")</f>
        <v>6</v>
      </c>
      <c r="AI3" s="59" t="s">
        <v>13</v>
      </c>
      <c r="AJ3" s="60">
        <f>COUNTIF(AK13:AK99943,"TN")</f>
        <v>17</v>
      </c>
    </row>
    <row r="4" spans="1:37" x14ac:dyDescent="0.35">
      <c r="B4" s="61" t="s">
        <v>14</v>
      </c>
      <c r="C4" s="62">
        <f>COUNTIF(D13:D99943,"FP")</f>
        <v>0</v>
      </c>
      <c r="E4" s="63" t="s">
        <v>14</v>
      </c>
      <c r="F4" s="64">
        <f>COUNTIF(G13:G99943,"FP")</f>
        <v>0</v>
      </c>
      <c r="H4" s="65" t="s">
        <v>14</v>
      </c>
      <c r="I4" s="66">
        <f>COUNTIF(J13:J99943,"FP")</f>
        <v>0</v>
      </c>
      <c r="K4" s="67" t="s">
        <v>14</v>
      </c>
      <c r="L4" s="68">
        <f>COUNTIF(M13:M99943,"FP")</f>
        <v>1</v>
      </c>
      <c r="N4" s="69" t="s">
        <v>14</v>
      </c>
      <c r="O4" s="70">
        <f>COUNTIF(P13:P99943,"FP")</f>
        <v>0</v>
      </c>
      <c r="Q4" s="71" t="s">
        <v>14</v>
      </c>
      <c r="R4" s="72">
        <f>COUNTIF(S13:S99943,"FP")</f>
        <v>0</v>
      </c>
      <c r="T4" s="73" t="s">
        <v>14</v>
      </c>
      <c r="U4" s="74">
        <f>COUNTIF(V13:V99943,"FP")</f>
        <v>0</v>
      </c>
      <c r="W4" s="75" t="s">
        <v>14</v>
      </c>
      <c r="X4" s="76">
        <f>COUNTIF(Y13:Y99943,"FP")</f>
        <v>0</v>
      </c>
      <c r="Z4" s="77" t="s">
        <v>14</v>
      </c>
      <c r="AA4" s="78">
        <f>COUNTIF(AB13:AB99943,"FP")</f>
        <v>0</v>
      </c>
      <c r="AC4" s="79" t="s">
        <v>14</v>
      </c>
      <c r="AD4" s="80">
        <f>COUNTIF(AE13:AE99943,"FP")</f>
        <v>0</v>
      </c>
      <c r="AF4" s="81" t="s">
        <v>14</v>
      </c>
      <c r="AG4" s="82">
        <f>COUNTIF(AH13:AH99943,"FP")</f>
        <v>0</v>
      </c>
      <c r="AI4" s="83" t="s">
        <v>14</v>
      </c>
      <c r="AJ4" s="84">
        <f>COUNTIF(AK13:AK99943,"FP")</f>
        <v>1</v>
      </c>
    </row>
    <row r="5" spans="1:37" x14ac:dyDescent="0.35">
      <c r="B5" s="85" t="s">
        <v>15</v>
      </c>
      <c r="C5" s="86">
        <f>COUNTIF(D13:D99943,"FN")</f>
        <v>23</v>
      </c>
      <c r="E5" s="87" t="s">
        <v>15</v>
      </c>
      <c r="F5" s="88">
        <f>COUNTIF(G13:G99943,"FN")</f>
        <v>23</v>
      </c>
      <c r="H5" s="89" t="s">
        <v>15</v>
      </c>
      <c r="I5" s="90">
        <f>COUNTIF(J13:J99943,"FN")</f>
        <v>29</v>
      </c>
      <c r="K5" s="91" t="s">
        <v>15</v>
      </c>
      <c r="L5" s="92">
        <f>COUNTIF(M13:M99943,"FN")</f>
        <v>24</v>
      </c>
      <c r="N5" s="93" t="s">
        <v>15</v>
      </c>
      <c r="O5" s="94">
        <f>COUNTIF(P13:P99943,"FN")</f>
        <v>23</v>
      </c>
      <c r="Q5" s="95" t="s">
        <v>15</v>
      </c>
      <c r="R5" s="96">
        <f>COUNTIF(S13:S99943,"FN")</f>
        <v>25</v>
      </c>
      <c r="T5" s="97" t="s">
        <v>15</v>
      </c>
      <c r="U5" s="98">
        <f>COUNTIF(V13:V99943,"FN")</f>
        <v>20</v>
      </c>
      <c r="W5" s="99" t="s">
        <v>15</v>
      </c>
      <c r="X5" s="100">
        <f>COUNTIF(Y13:Y99943,"FN")</f>
        <v>23</v>
      </c>
      <c r="Z5" s="101" t="s">
        <v>15</v>
      </c>
      <c r="AA5" s="102">
        <f>COUNTIF(AB13:AB99943,"FN")</f>
        <v>24</v>
      </c>
      <c r="AC5" s="103" t="s">
        <v>15</v>
      </c>
      <c r="AD5" s="104">
        <f>COUNTIF(AE13:AE99943,"FN")</f>
        <v>16</v>
      </c>
      <c r="AF5" s="105" t="s">
        <v>15</v>
      </c>
      <c r="AG5" s="106">
        <f>COUNTIF(AH13:AH99943,"FN")</f>
        <v>22</v>
      </c>
      <c r="AI5" s="107" t="s">
        <v>15</v>
      </c>
      <c r="AJ5" s="108">
        <f>COUNTIF(AK13:AK99943,"FN")</f>
        <v>13</v>
      </c>
    </row>
    <row r="6" spans="1:37" x14ac:dyDescent="0.35">
      <c r="B6" s="109" t="s">
        <v>16</v>
      </c>
      <c r="C6" s="110">
        <f>COUNTIF(D13:D99943,"FPFN")</f>
        <v>0</v>
      </c>
      <c r="E6" s="111" t="s">
        <v>16</v>
      </c>
      <c r="F6" s="112">
        <f>COUNTIF(G13:G99943,"FPFN")</f>
        <v>0</v>
      </c>
      <c r="H6" s="113" t="s">
        <v>16</v>
      </c>
      <c r="I6" s="114">
        <f>COUNTIF(J13:J99943,"FPFN")</f>
        <v>0</v>
      </c>
      <c r="K6" s="115" t="s">
        <v>16</v>
      </c>
      <c r="L6" s="116">
        <f>COUNTIF(M13:M99943,"FPFN")</f>
        <v>0</v>
      </c>
      <c r="N6" s="117" t="s">
        <v>16</v>
      </c>
      <c r="O6" s="118">
        <f>COUNTIF(P13:P99943,"FPFN")</f>
        <v>4</v>
      </c>
      <c r="Q6" s="119" t="s">
        <v>16</v>
      </c>
      <c r="R6" s="120">
        <f>COUNTIF(S13:S99943,"FPFN")</f>
        <v>4</v>
      </c>
      <c r="T6" s="121" t="s">
        <v>16</v>
      </c>
      <c r="U6" s="122">
        <f>COUNTIF(V13:V99943,"FPFN")</f>
        <v>1</v>
      </c>
      <c r="W6" s="123" t="s">
        <v>16</v>
      </c>
      <c r="X6" s="124">
        <f>COUNTIF(Y13:Y99943,"FPFN")</f>
        <v>0</v>
      </c>
      <c r="Z6" s="125" t="s">
        <v>16</v>
      </c>
      <c r="AA6" s="126">
        <f>COUNTIF(AB13:AB99943,"FPFN")</f>
        <v>1</v>
      </c>
      <c r="AC6" s="127" t="s">
        <v>16</v>
      </c>
      <c r="AD6" s="128">
        <f>COUNTIF(AE13:AE99943,"FPFN")</f>
        <v>0</v>
      </c>
      <c r="AF6" s="129" t="s">
        <v>16</v>
      </c>
      <c r="AG6" s="130">
        <f>COUNTIF(AH13:AH99943,"FPFN")</f>
        <v>0</v>
      </c>
      <c r="AI6" s="131" t="s">
        <v>16</v>
      </c>
      <c r="AJ6" s="132">
        <f>COUNTIF(AK13:AK99943,"FPFN")</f>
        <v>5</v>
      </c>
    </row>
    <row r="7" spans="1:37" x14ac:dyDescent="0.35">
      <c r="B7" s="133" t="s">
        <v>17</v>
      </c>
      <c r="C7" s="134">
        <f>C2+C5+C6</f>
        <v>46</v>
      </c>
      <c r="E7" s="135" t="s">
        <v>17</v>
      </c>
      <c r="F7" s="136">
        <f>F2+F5+F6</f>
        <v>45</v>
      </c>
      <c r="H7" s="137" t="s">
        <v>17</v>
      </c>
      <c r="I7" s="138">
        <f>I2+I5+I6</f>
        <v>46</v>
      </c>
      <c r="K7" s="139" t="s">
        <v>17</v>
      </c>
      <c r="L7" s="140">
        <f>L2+L5+L6</f>
        <v>45</v>
      </c>
      <c r="N7" s="141" t="s">
        <v>17</v>
      </c>
      <c r="O7" s="142">
        <f>O2+O5+O6</f>
        <v>46</v>
      </c>
      <c r="Q7" s="143" t="s">
        <v>17</v>
      </c>
      <c r="R7" s="144">
        <f>R2+R5+R6</f>
        <v>46</v>
      </c>
      <c r="T7" s="145" t="s">
        <v>17</v>
      </c>
      <c r="U7" s="146">
        <f>U2+U5+U6</f>
        <v>42</v>
      </c>
      <c r="W7" s="147" t="s">
        <v>17</v>
      </c>
      <c r="X7" s="148">
        <f>X2+X5+X6</f>
        <v>46</v>
      </c>
      <c r="Z7" s="149" t="s">
        <v>17</v>
      </c>
      <c r="AA7" s="150">
        <f>AA2+AA5+AA6</f>
        <v>46</v>
      </c>
      <c r="AC7" s="151" t="s">
        <v>17</v>
      </c>
      <c r="AD7" s="152">
        <f>AD2+AD5+AD6</f>
        <v>38</v>
      </c>
      <c r="AF7" s="153" t="s">
        <v>17</v>
      </c>
      <c r="AG7" s="154">
        <f>AG2+AG5+AG6</f>
        <v>40</v>
      </c>
      <c r="AI7" s="155" t="s">
        <v>17</v>
      </c>
      <c r="AJ7" s="156">
        <f>AJ2+AJ5+AJ6</f>
        <v>28</v>
      </c>
    </row>
    <row r="8" spans="1:37" x14ac:dyDescent="0.35">
      <c r="B8" s="157" t="s">
        <v>18</v>
      </c>
      <c r="C8" s="158">
        <f>IF((C2+C4+C6)=0,0,C2/(C2+C4+C6))</f>
        <v>1</v>
      </c>
      <c r="E8" s="159" t="s">
        <v>18</v>
      </c>
      <c r="F8" s="160">
        <f>IF((F2+F4+F6)=0,0,F2/(F2+F4+F6))</f>
        <v>1</v>
      </c>
      <c r="H8" s="161" t="s">
        <v>18</v>
      </c>
      <c r="I8" s="162">
        <f>IF((I2+I4+I6)=0,0,I2/(I2+I4+I6))</f>
        <v>1</v>
      </c>
      <c r="K8" s="163" t="s">
        <v>18</v>
      </c>
      <c r="L8" s="164">
        <f>IF((L2+L4+L6)=0,0,L2/(L2+L4+L6))</f>
        <v>0.95454545454545459</v>
      </c>
      <c r="N8" s="165" t="s">
        <v>18</v>
      </c>
      <c r="O8" s="166">
        <f>IF((O2+O4+O6)=0,0,O2/(O2+O4+O6))</f>
        <v>0.82608695652173914</v>
      </c>
      <c r="Q8" s="167" t="s">
        <v>18</v>
      </c>
      <c r="R8" s="168">
        <f>IF((R2+R4+R6)=0,0,R2/(R2+R4+R6))</f>
        <v>0.80952380952380953</v>
      </c>
      <c r="T8" s="169" t="s">
        <v>18</v>
      </c>
      <c r="U8" s="170">
        <f>IF((U2+U4+U6)=0,0,U2/(U2+U4+U6))</f>
        <v>0.95454545454545459</v>
      </c>
      <c r="W8" s="171" t="s">
        <v>18</v>
      </c>
      <c r="X8" s="172">
        <f>IF((X2+X4+X6)=0,0,X2/(X2+X4+X6))</f>
        <v>1</v>
      </c>
      <c r="Z8" s="173" t="s">
        <v>18</v>
      </c>
      <c r="AA8" s="174">
        <f>IF((AA2+AA4+AA6)=0,0,AA2/(AA2+AA4+AA6))</f>
        <v>0.95454545454545459</v>
      </c>
      <c r="AC8" s="175" t="s">
        <v>18</v>
      </c>
      <c r="AD8" s="176">
        <f>IF((AD2+AD4+AD6)=0,0,AD2/(AD2+AD4+AD6))</f>
        <v>1</v>
      </c>
      <c r="AF8" s="177" t="s">
        <v>18</v>
      </c>
      <c r="AG8" s="178">
        <f>IF((AG2+AG4+AG6)=0,0,AG2/(AG2+AG4+AG6))</f>
        <v>1</v>
      </c>
      <c r="AI8" s="179" t="s">
        <v>18</v>
      </c>
      <c r="AJ8" s="180">
        <f>IF((AJ2+AJ4+AJ6)=0,0,AJ2/(AJ2+AJ4+AJ6))</f>
        <v>0.625</v>
      </c>
    </row>
    <row r="9" spans="1:37" x14ac:dyDescent="0.35">
      <c r="B9" s="181" t="s">
        <v>19</v>
      </c>
      <c r="C9" s="182">
        <f>IF((C2+C5+C6)=0,0,C2/(C2+C5+C6))</f>
        <v>0.5</v>
      </c>
      <c r="E9" s="183" t="s">
        <v>19</v>
      </c>
      <c r="F9" s="184">
        <f>IF((F2+F5+F6)=0,0,F2/(F2+F5+F6))</f>
        <v>0.48888888888888887</v>
      </c>
      <c r="H9" s="185" t="s">
        <v>19</v>
      </c>
      <c r="I9" s="186">
        <f>IF((I2+I5+I6)=0,0,I2/(I2+I5+I6))</f>
        <v>0.36956521739130432</v>
      </c>
      <c r="K9" s="187" t="s">
        <v>19</v>
      </c>
      <c r="L9" s="188">
        <f>IF((L2+L5+L6)=0,0,L2/(L2+L5+L6))</f>
        <v>0.46666666666666667</v>
      </c>
      <c r="N9" s="189" t="s">
        <v>19</v>
      </c>
      <c r="O9" s="190">
        <f>IF((O2+O5+O6)=0,0,O2/(O2+O5+O6))</f>
        <v>0.41304347826086957</v>
      </c>
      <c r="Q9" s="191" t="s">
        <v>19</v>
      </c>
      <c r="R9" s="192">
        <f>IF((R2+R5+R6)=0,0,R2/(R2+R5+R6))</f>
        <v>0.36956521739130432</v>
      </c>
      <c r="T9" s="193" t="s">
        <v>19</v>
      </c>
      <c r="U9" s="194">
        <f>IF((U2+U5+U6)=0,0,U2/(U2+U5+U6))</f>
        <v>0.5</v>
      </c>
      <c r="W9" s="195" t="s">
        <v>19</v>
      </c>
      <c r="X9" s="196">
        <f>IF((X2+X5+X6)=0,0,X2/(X2+X5+X6))</f>
        <v>0.5</v>
      </c>
      <c r="Z9" s="197" t="s">
        <v>19</v>
      </c>
      <c r="AA9" s="198">
        <f>IF((AA2+AA5+AA6)=0,0,AA2/(AA2+AA5+AA6))</f>
        <v>0.45652173913043476</v>
      </c>
      <c r="AC9" s="199" t="s">
        <v>19</v>
      </c>
      <c r="AD9" s="200">
        <f>IF((AD2+AD5+AD6)=0,0,AD2/(AD2+AD5+AD6))</f>
        <v>0.57894736842105265</v>
      </c>
      <c r="AF9" s="201" t="s">
        <v>19</v>
      </c>
      <c r="AG9" s="202">
        <f>IF((AG2+AG5+AG6)=0,0,AG2/(AG2+AG5+AG6))</f>
        <v>0.45</v>
      </c>
      <c r="AI9" s="203" t="s">
        <v>19</v>
      </c>
      <c r="AJ9" s="204">
        <f>IF((AJ2+AJ5+AJ6)=0,0,AJ2/(AJ2+AJ5+AJ6))</f>
        <v>0.35714285714285715</v>
      </c>
    </row>
    <row r="11" spans="1:37" x14ac:dyDescent="0.35">
      <c r="B11" s="205" t="s">
        <v>0</v>
      </c>
      <c r="E11" s="206" t="s">
        <v>1</v>
      </c>
      <c r="H11" s="207" t="s">
        <v>2</v>
      </c>
      <c r="K11" s="208" t="s">
        <v>3</v>
      </c>
      <c r="N11" s="209" t="s">
        <v>4</v>
      </c>
      <c r="Q11" s="210" t="s">
        <v>5</v>
      </c>
      <c r="T11" s="211" t="s">
        <v>6</v>
      </c>
      <c r="W11" s="212" t="s">
        <v>7</v>
      </c>
      <c r="Z11" s="213" t="s">
        <v>8</v>
      </c>
      <c r="AC11" s="214" t="s">
        <v>9</v>
      </c>
      <c r="AF11" s="215" t="s">
        <v>10</v>
      </c>
      <c r="AI11" s="216" t="s">
        <v>11</v>
      </c>
    </row>
    <row r="12" spans="1:37" x14ac:dyDescent="0.35">
      <c r="A12" s="218" t="s">
        <v>353</v>
      </c>
      <c r="B12" s="219" t="s">
        <v>20</v>
      </c>
      <c r="C12" s="220" t="s">
        <v>21</v>
      </c>
      <c r="D12" s="221" t="s">
        <v>22</v>
      </c>
      <c r="E12" s="222" t="s">
        <v>20</v>
      </c>
      <c r="F12" s="223" t="s">
        <v>21</v>
      </c>
      <c r="G12" s="224" t="s">
        <v>22</v>
      </c>
      <c r="H12" s="225" t="s">
        <v>20</v>
      </c>
      <c r="I12" s="226" t="s">
        <v>21</v>
      </c>
      <c r="J12" s="227" t="s">
        <v>22</v>
      </c>
      <c r="K12" s="228" t="s">
        <v>20</v>
      </c>
      <c r="L12" s="229" t="s">
        <v>21</v>
      </c>
      <c r="M12" s="230" t="s">
        <v>22</v>
      </c>
      <c r="N12" s="231" t="s">
        <v>20</v>
      </c>
      <c r="O12" s="232" t="s">
        <v>21</v>
      </c>
      <c r="P12" s="233" t="s">
        <v>22</v>
      </c>
      <c r="Q12" s="234" t="s">
        <v>20</v>
      </c>
      <c r="R12" s="235" t="s">
        <v>21</v>
      </c>
      <c r="S12" s="236" t="s">
        <v>22</v>
      </c>
      <c r="T12" s="237" t="s">
        <v>20</v>
      </c>
      <c r="U12" s="238" t="s">
        <v>21</v>
      </c>
      <c r="V12" s="239" t="s">
        <v>22</v>
      </c>
      <c r="W12" s="240" t="s">
        <v>20</v>
      </c>
      <c r="X12" s="241" t="s">
        <v>21</v>
      </c>
      <c r="Y12" s="242" t="s">
        <v>22</v>
      </c>
      <c r="Z12" s="243" t="s">
        <v>20</v>
      </c>
      <c r="AA12" s="244" t="s">
        <v>21</v>
      </c>
      <c r="AB12" s="245" t="s">
        <v>22</v>
      </c>
      <c r="AC12" s="246" t="s">
        <v>20</v>
      </c>
      <c r="AD12" s="247" t="s">
        <v>21</v>
      </c>
      <c r="AE12" s="248" t="s">
        <v>22</v>
      </c>
      <c r="AF12" s="249" t="s">
        <v>20</v>
      </c>
      <c r="AG12" s="250" t="s">
        <v>21</v>
      </c>
      <c r="AH12" s="251" t="s">
        <v>22</v>
      </c>
      <c r="AI12" s="252" t="s">
        <v>20</v>
      </c>
      <c r="AJ12" s="253" t="s">
        <v>21</v>
      </c>
      <c r="AK12" s="254" t="s">
        <v>22</v>
      </c>
    </row>
    <row r="13" spans="1:37" x14ac:dyDescent="0.35">
      <c r="A13" t="s">
        <v>375</v>
      </c>
      <c r="B13" t="s">
        <v>23</v>
      </c>
      <c r="C13" t="s">
        <v>24</v>
      </c>
      <c r="D13" t="str">
        <f t="shared" ref="D13:D58" si="0">IF(AND(B13=C13,C13&lt;&gt;""),"TP",IF(AND(B13="",C13&lt;&gt;""),"FP",IF(AND(B13="",C13=""),"TN",IF(AND(B13&lt;&gt;"",C13=""),"FN",IF(AND(B13&lt;&gt;"",C13&lt;&gt;"",B13&lt;&gt;C13),"FPFN")))))</f>
        <v>FN</v>
      </c>
      <c r="E13" t="s">
        <v>46</v>
      </c>
      <c r="F13" t="s">
        <v>24</v>
      </c>
      <c r="G13" t="str">
        <f t="shared" ref="G13:G58" si="1">IF(AND(E13=F13,F13&lt;&gt;""),"TP",IF(AND(E13="",F13&lt;&gt;""),"FP",IF(AND(E13="",F13=""),"TN",IF(AND(E13&lt;&gt;"",F13=""),"FN",IF(AND(E13&lt;&gt;"",F13&lt;&gt;"",E13&lt;&gt;F13),"FPFN")))))</f>
        <v>FN</v>
      </c>
      <c r="H13" t="s">
        <v>50</v>
      </c>
      <c r="I13" t="s">
        <v>24</v>
      </c>
      <c r="J13" t="str">
        <f t="shared" ref="J13:J58" si="2">IF(AND(H13=I13,I13&lt;&gt;""),"TP",IF(AND(H13="",I13&lt;&gt;""),"FP",IF(AND(H13="",I13=""),"TN",IF(AND(H13&lt;&gt;"",I13=""),"FN",IF(AND(H13&lt;&gt;"",I13&lt;&gt;"",H13&lt;&gt;I13),"FPFN")))))</f>
        <v>FN</v>
      </c>
      <c r="K13" t="s">
        <v>94</v>
      </c>
      <c r="L13" t="s">
        <v>24</v>
      </c>
      <c r="M13" t="str">
        <f t="shared" ref="M13:M58" si="3">IF(AND(K13=L13,L13&lt;&gt;""),"TP",IF(AND(K13="",L13&lt;&gt;""),"FP",IF(AND(K13="",L13=""),"TN",IF(AND(K13&lt;&gt;"",L13=""),"FN",IF(AND(K13&lt;&gt;"",L13&lt;&gt;"",K13&lt;&gt;L13),"FPFN")))))</f>
        <v>FN</v>
      </c>
      <c r="N13" t="s">
        <v>105</v>
      </c>
      <c r="O13" t="s">
        <v>24</v>
      </c>
      <c r="P13" t="str">
        <f t="shared" ref="P13:P58" si="4">IF(AND(N13=O13,O13&lt;&gt;""),"TP",IF(AND(N13="",O13&lt;&gt;""),"FP",IF(AND(N13="",O13=""),"TN",IF(AND(N13&lt;&gt;"",O13=""),"FN",IF(AND(N13&lt;&gt;"",O13&lt;&gt;"",N13&lt;&gt;O13),"FPFN")))))</f>
        <v>FN</v>
      </c>
      <c r="Q13" t="s">
        <v>152</v>
      </c>
      <c r="R13" t="s">
        <v>24</v>
      </c>
      <c r="S13" t="str">
        <f t="shared" ref="S13:S58" si="5">IF(AND(Q13=R13,R13&lt;&gt;""),"TP",IF(AND(Q13="",R13&lt;&gt;""),"FP",IF(AND(Q13="",R13=""),"TN",IF(AND(Q13&lt;&gt;"",R13=""),"FN",IF(AND(Q13&lt;&gt;"",R13&lt;&gt;"",Q13&lt;&gt;R13),"FPFN")))))</f>
        <v>FN</v>
      </c>
      <c r="T13" t="s">
        <v>195</v>
      </c>
      <c r="U13" t="s">
        <v>24</v>
      </c>
      <c r="V13" t="str">
        <f t="shared" ref="V13:V58" si="6">IF(AND(T13=U13,U13&lt;&gt;""),"TP",IF(AND(T13="",U13&lt;&gt;""),"FP",IF(AND(T13="",U13=""),"TN",IF(AND(T13&lt;&gt;"",U13=""),"FN",IF(AND(T13&lt;&gt;"",U13&lt;&gt;"",T13&lt;&gt;U13),"FPFN")))))</f>
        <v>FN</v>
      </c>
      <c r="W13" t="s">
        <v>235</v>
      </c>
      <c r="X13" t="s">
        <v>24</v>
      </c>
      <c r="Y13" t="str">
        <f t="shared" ref="Y13:Y58" si="7">IF(AND(W13=X13,X13&lt;&gt;""),"TP",IF(AND(W13="",X13&lt;&gt;""),"FP",IF(AND(W13="",X13=""),"TN",IF(AND(W13&lt;&gt;"",X13=""),"FN",IF(AND(W13&lt;&gt;"",X13&lt;&gt;"",W13&lt;&gt;X13),"FPFN")))))</f>
        <v>FN</v>
      </c>
      <c r="Z13" t="s">
        <v>276</v>
      </c>
      <c r="AA13" t="s">
        <v>24</v>
      </c>
      <c r="AB13" t="str">
        <f t="shared" ref="AB13:AB58" si="8">IF(AND(Z13=AA13,AA13&lt;&gt;""),"TP",IF(AND(Z13="",AA13&lt;&gt;""),"FP",IF(AND(Z13="",AA13=""),"TN",IF(AND(Z13&lt;&gt;"",AA13=""),"FN",IF(AND(Z13&lt;&gt;"",AA13&lt;&gt;"",Z13&lt;&gt;AA13),"FPFN")))))</f>
        <v>FN</v>
      </c>
      <c r="AC13" t="s">
        <v>296</v>
      </c>
      <c r="AD13" t="s">
        <v>24</v>
      </c>
      <c r="AE13" t="str">
        <f t="shared" ref="AE13:AE58" si="9">IF(AND(AC13=AD13,AD13&lt;&gt;""),"TP",IF(AND(AC13="",AD13&lt;&gt;""),"FP",IF(AND(AC13="",AD13=""),"TN",IF(AND(AC13&lt;&gt;"",AD13=""),"FN",IF(AND(AC13&lt;&gt;"",AD13&lt;&gt;"",AC13&lt;&gt;AD13),"FPFN")))))</f>
        <v>FN</v>
      </c>
      <c r="AF13">
        <v>30303</v>
      </c>
      <c r="AG13" t="s">
        <v>24</v>
      </c>
      <c r="AH13" t="str">
        <f t="shared" ref="AH13:AH58" si="10">IF(AND(AF13=AG13,AG13&lt;&gt;""),"TP",IF(AND(AF13="",AG13&lt;&gt;""),"FP",IF(AND(AF13="",AG13=""),"TN",IF(AND(AF13&lt;&gt;"",AG13=""),"FN",IF(AND(AF13&lt;&gt;"",AG13&lt;&gt;"",AF13&lt;&gt;AG13),"FPFN")))))</f>
        <v>FN</v>
      </c>
      <c r="AI13" t="s">
        <v>24</v>
      </c>
      <c r="AJ13" t="s">
        <v>24</v>
      </c>
      <c r="AK13" t="str">
        <f t="shared" ref="AK13:AK58" si="11">IF(AND(AI13=AJ13,AJ13&lt;&gt;""),"TP",IF(AND(AI13="",AJ13&lt;&gt;""),"FP",IF(AND(AI13="",AJ13=""),"TN",IF(AND(AI13&lt;&gt;"",AJ13=""),"FN",IF(AND(AI13&lt;&gt;"",AJ13&lt;&gt;"",AI13&lt;&gt;AJ13),"FPFN")))))</f>
        <v>TN</v>
      </c>
    </row>
    <row r="14" spans="1:37" x14ac:dyDescent="0.35">
      <c r="A14" t="s">
        <v>376</v>
      </c>
      <c r="B14" t="s">
        <v>23</v>
      </c>
      <c r="C14" t="s">
        <v>24</v>
      </c>
      <c r="D14" t="str">
        <f t="shared" si="0"/>
        <v>FN</v>
      </c>
      <c r="E14">
        <v>524913</v>
      </c>
      <c r="F14" t="s">
        <v>24</v>
      </c>
      <c r="G14" t="str">
        <f t="shared" si="1"/>
        <v>FN</v>
      </c>
      <c r="H14" t="s">
        <v>51</v>
      </c>
      <c r="I14" t="s">
        <v>24</v>
      </c>
      <c r="J14" t="str">
        <f t="shared" si="2"/>
        <v>FN</v>
      </c>
      <c r="K14" t="s">
        <v>94</v>
      </c>
      <c r="L14" t="s">
        <v>24</v>
      </c>
      <c r="M14" t="str">
        <f t="shared" si="3"/>
        <v>FN</v>
      </c>
      <c r="N14" t="s">
        <v>106</v>
      </c>
      <c r="O14" t="s">
        <v>24</v>
      </c>
      <c r="P14" t="str">
        <f t="shared" si="4"/>
        <v>FN</v>
      </c>
      <c r="Q14" t="s">
        <v>153</v>
      </c>
      <c r="R14" t="s">
        <v>24</v>
      </c>
      <c r="S14" t="str">
        <f t="shared" si="5"/>
        <v>FN</v>
      </c>
      <c r="T14" t="s">
        <v>196</v>
      </c>
      <c r="U14" t="s">
        <v>24</v>
      </c>
      <c r="V14" t="str">
        <f t="shared" si="6"/>
        <v>FN</v>
      </c>
      <c r="W14" t="s">
        <v>236</v>
      </c>
      <c r="X14" t="s">
        <v>24</v>
      </c>
      <c r="Y14" t="str">
        <f t="shared" si="7"/>
        <v>FN</v>
      </c>
      <c r="Z14" t="s">
        <v>277</v>
      </c>
      <c r="AA14" t="s">
        <v>24</v>
      </c>
      <c r="AB14" t="str">
        <f t="shared" si="8"/>
        <v>FN</v>
      </c>
      <c r="AC14" t="s">
        <v>296</v>
      </c>
      <c r="AD14" t="s">
        <v>24</v>
      </c>
      <c r="AE14" t="str">
        <f t="shared" si="9"/>
        <v>FN</v>
      </c>
      <c r="AF14">
        <v>31324</v>
      </c>
      <c r="AG14" t="s">
        <v>24</v>
      </c>
      <c r="AH14" t="str">
        <f t="shared" si="10"/>
        <v>FN</v>
      </c>
      <c r="AI14" t="s">
        <v>24</v>
      </c>
      <c r="AJ14" t="s">
        <v>24</v>
      </c>
      <c r="AK14" t="str">
        <f t="shared" si="11"/>
        <v>TN</v>
      </c>
    </row>
    <row r="15" spans="1:37" x14ac:dyDescent="0.35">
      <c r="A15" t="s">
        <v>377</v>
      </c>
      <c r="B15" t="s">
        <v>23</v>
      </c>
      <c r="C15" t="s">
        <v>24</v>
      </c>
      <c r="D15" t="str">
        <f t="shared" si="0"/>
        <v>FN</v>
      </c>
      <c r="E15" t="s">
        <v>47</v>
      </c>
      <c r="F15" t="s">
        <v>24</v>
      </c>
      <c r="G15" t="str">
        <f t="shared" si="1"/>
        <v>FN</v>
      </c>
      <c r="H15" t="s">
        <v>52</v>
      </c>
      <c r="I15" t="s">
        <v>24</v>
      </c>
      <c r="J15" t="str">
        <f t="shared" si="2"/>
        <v>FN</v>
      </c>
      <c r="K15" t="s">
        <v>94</v>
      </c>
      <c r="L15" t="s">
        <v>24</v>
      </c>
      <c r="M15" t="str">
        <f t="shared" si="3"/>
        <v>FN</v>
      </c>
      <c r="N15" t="s">
        <v>107</v>
      </c>
      <c r="O15" t="s">
        <v>24</v>
      </c>
      <c r="P15" t="str">
        <f t="shared" si="4"/>
        <v>FN</v>
      </c>
      <c r="Q15" t="s">
        <v>154</v>
      </c>
      <c r="R15" t="s">
        <v>24</v>
      </c>
      <c r="S15" t="str">
        <f t="shared" si="5"/>
        <v>FN</v>
      </c>
      <c r="T15" t="s">
        <v>197</v>
      </c>
      <c r="U15" t="s">
        <v>24</v>
      </c>
      <c r="V15" t="str">
        <f t="shared" si="6"/>
        <v>FN</v>
      </c>
      <c r="W15" t="s">
        <v>237</v>
      </c>
      <c r="X15" t="s">
        <v>24</v>
      </c>
      <c r="Y15" t="str">
        <f t="shared" si="7"/>
        <v>FN</v>
      </c>
      <c r="Z15" t="s">
        <v>278</v>
      </c>
      <c r="AA15" t="s">
        <v>24</v>
      </c>
      <c r="AB15" t="str">
        <f t="shared" si="8"/>
        <v>FN</v>
      </c>
      <c r="AC15" t="s">
        <v>296</v>
      </c>
      <c r="AD15" t="s">
        <v>24</v>
      </c>
      <c r="AE15" t="str">
        <f t="shared" si="9"/>
        <v>FN</v>
      </c>
      <c r="AF15">
        <v>30344</v>
      </c>
      <c r="AG15" t="s">
        <v>24</v>
      </c>
      <c r="AH15" t="str">
        <f t="shared" si="10"/>
        <v>FN</v>
      </c>
      <c r="AI15" t="s">
        <v>24</v>
      </c>
      <c r="AJ15" t="s">
        <v>24</v>
      </c>
      <c r="AK15" t="str">
        <f t="shared" si="11"/>
        <v>TN</v>
      </c>
    </row>
    <row r="16" spans="1:37" x14ac:dyDescent="0.35">
      <c r="A16" t="s">
        <v>378</v>
      </c>
      <c r="B16" t="s">
        <v>23</v>
      </c>
      <c r="C16" t="s">
        <v>24</v>
      </c>
      <c r="D16" t="str">
        <f t="shared" si="0"/>
        <v>FN</v>
      </c>
      <c r="E16">
        <v>16044690</v>
      </c>
      <c r="F16" t="s">
        <v>24</v>
      </c>
      <c r="G16" t="str">
        <f t="shared" si="1"/>
        <v>FN</v>
      </c>
      <c r="H16" t="s">
        <v>53</v>
      </c>
      <c r="I16" t="s">
        <v>24</v>
      </c>
      <c r="J16" t="str">
        <f t="shared" si="2"/>
        <v>FN</v>
      </c>
      <c r="K16" t="s">
        <v>95</v>
      </c>
      <c r="L16" t="s">
        <v>24</v>
      </c>
      <c r="M16" t="str">
        <f t="shared" si="3"/>
        <v>FN</v>
      </c>
      <c r="N16" t="s">
        <v>108</v>
      </c>
      <c r="O16" t="s">
        <v>24</v>
      </c>
      <c r="P16" t="str">
        <f t="shared" si="4"/>
        <v>FN</v>
      </c>
      <c r="Q16" t="s">
        <v>155</v>
      </c>
      <c r="R16" t="s">
        <v>24</v>
      </c>
      <c r="S16" t="str">
        <f t="shared" si="5"/>
        <v>FN</v>
      </c>
      <c r="T16" t="s">
        <v>198</v>
      </c>
      <c r="U16" t="s">
        <v>24</v>
      </c>
      <c r="V16" t="str">
        <f t="shared" si="6"/>
        <v>FN</v>
      </c>
      <c r="W16" t="s">
        <v>238</v>
      </c>
      <c r="X16" t="s">
        <v>24</v>
      </c>
      <c r="Y16" t="str">
        <f t="shared" si="7"/>
        <v>FN</v>
      </c>
      <c r="Z16" t="s">
        <v>279</v>
      </c>
      <c r="AA16" t="s">
        <v>24</v>
      </c>
      <c r="AB16" t="str">
        <f t="shared" si="8"/>
        <v>FN</v>
      </c>
      <c r="AC16" t="s">
        <v>296</v>
      </c>
      <c r="AD16" t="s">
        <v>24</v>
      </c>
      <c r="AE16" t="str">
        <f t="shared" si="9"/>
        <v>FN</v>
      </c>
      <c r="AF16">
        <v>30058</v>
      </c>
      <c r="AG16" t="s">
        <v>24</v>
      </c>
      <c r="AH16" t="str">
        <f t="shared" si="10"/>
        <v>FN</v>
      </c>
      <c r="AI16" t="s">
        <v>24</v>
      </c>
      <c r="AJ16" t="s">
        <v>24</v>
      </c>
      <c r="AK16" t="str">
        <f t="shared" si="11"/>
        <v>TN</v>
      </c>
    </row>
    <row r="17" spans="1:37" x14ac:dyDescent="0.35">
      <c r="A17" t="s">
        <v>379</v>
      </c>
      <c r="B17" t="s">
        <v>23</v>
      </c>
      <c r="C17" t="s">
        <v>24</v>
      </c>
      <c r="D17" t="str">
        <f t="shared" si="0"/>
        <v>FN</v>
      </c>
      <c r="E17">
        <v>12020599</v>
      </c>
      <c r="F17" t="s">
        <v>24</v>
      </c>
      <c r="G17" t="str">
        <f t="shared" si="1"/>
        <v>FN</v>
      </c>
      <c r="H17" t="s">
        <v>54</v>
      </c>
      <c r="I17" t="s">
        <v>24</v>
      </c>
      <c r="J17" t="str">
        <f t="shared" si="2"/>
        <v>FN</v>
      </c>
      <c r="K17" t="s">
        <v>95</v>
      </c>
      <c r="L17" t="s">
        <v>24</v>
      </c>
      <c r="M17" t="str">
        <f t="shared" si="3"/>
        <v>FN</v>
      </c>
      <c r="N17" t="s">
        <v>109</v>
      </c>
      <c r="O17" t="s">
        <v>24</v>
      </c>
      <c r="P17" t="str">
        <f t="shared" si="4"/>
        <v>FN</v>
      </c>
      <c r="Q17" t="s">
        <v>156</v>
      </c>
      <c r="R17" t="s">
        <v>24</v>
      </c>
      <c r="S17" t="str">
        <f t="shared" si="5"/>
        <v>FN</v>
      </c>
      <c r="T17" t="s">
        <v>199</v>
      </c>
      <c r="U17" t="s">
        <v>24</v>
      </c>
      <c r="V17" t="str">
        <f t="shared" si="6"/>
        <v>FN</v>
      </c>
      <c r="W17" t="s">
        <v>239</v>
      </c>
      <c r="X17" t="s">
        <v>24</v>
      </c>
      <c r="Y17" t="str">
        <f t="shared" si="7"/>
        <v>FN</v>
      </c>
      <c r="Z17" t="s">
        <v>280</v>
      </c>
      <c r="AA17" t="s">
        <v>24</v>
      </c>
      <c r="AB17" t="str">
        <f t="shared" si="8"/>
        <v>FN</v>
      </c>
      <c r="AC17" t="s">
        <v>24</v>
      </c>
      <c r="AD17" t="s">
        <v>24</v>
      </c>
      <c r="AE17" t="str">
        <f t="shared" si="9"/>
        <v>TN</v>
      </c>
      <c r="AF17" t="s">
        <v>24</v>
      </c>
      <c r="AG17" t="s">
        <v>24</v>
      </c>
      <c r="AH17" t="str">
        <f t="shared" si="10"/>
        <v>TN</v>
      </c>
      <c r="AI17" t="s">
        <v>24</v>
      </c>
      <c r="AJ17" t="s">
        <v>24</v>
      </c>
      <c r="AK17" t="str">
        <f t="shared" si="11"/>
        <v>TN</v>
      </c>
    </row>
    <row r="18" spans="1:37" x14ac:dyDescent="0.35">
      <c r="A18" t="s">
        <v>380</v>
      </c>
      <c r="B18" t="s">
        <v>23</v>
      </c>
      <c r="C18" t="s">
        <v>24</v>
      </c>
      <c r="D18" t="str">
        <f t="shared" si="0"/>
        <v>FN</v>
      </c>
      <c r="E18">
        <v>11029819</v>
      </c>
      <c r="F18" t="s">
        <v>24</v>
      </c>
      <c r="G18" t="str">
        <f t="shared" si="1"/>
        <v>FN</v>
      </c>
      <c r="H18" t="s">
        <v>55</v>
      </c>
      <c r="I18" t="s">
        <v>24</v>
      </c>
      <c r="J18" t="str">
        <f t="shared" si="2"/>
        <v>FN</v>
      </c>
      <c r="K18" t="s">
        <v>95</v>
      </c>
      <c r="L18" t="s">
        <v>24</v>
      </c>
      <c r="M18" t="str">
        <f t="shared" si="3"/>
        <v>FN</v>
      </c>
      <c r="N18" t="s">
        <v>110</v>
      </c>
      <c r="O18" t="s">
        <v>24</v>
      </c>
      <c r="P18" t="str">
        <f t="shared" si="4"/>
        <v>FN</v>
      </c>
      <c r="Q18" t="s">
        <v>155</v>
      </c>
      <c r="R18" t="s">
        <v>24</v>
      </c>
      <c r="S18" t="str">
        <f t="shared" si="5"/>
        <v>FN</v>
      </c>
      <c r="T18" t="s">
        <v>200</v>
      </c>
      <c r="U18" t="s">
        <v>24</v>
      </c>
      <c r="V18" t="str">
        <f t="shared" si="6"/>
        <v>FN</v>
      </c>
      <c r="W18" t="s">
        <v>240</v>
      </c>
      <c r="X18" t="s">
        <v>24</v>
      </c>
      <c r="Y18" t="str">
        <f t="shared" si="7"/>
        <v>FN</v>
      </c>
      <c r="Z18" t="s">
        <v>279</v>
      </c>
      <c r="AA18" t="s">
        <v>24</v>
      </c>
      <c r="AB18" t="str">
        <f t="shared" si="8"/>
        <v>FN</v>
      </c>
      <c r="AC18" t="s">
        <v>24</v>
      </c>
      <c r="AD18" t="s">
        <v>24</v>
      </c>
      <c r="AE18" t="str">
        <f t="shared" si="9"/>
        <v>TN</v>
      </c>
      <c r="AF18" t="s">
        <v>24</v>
      </c>
      <c r="AG18" t="s">
        <v>24</v>
      </c>
      <c r="AH18" t="str">
        <f t="shared" si="10"/>
        <v>TN</v>
      </c>
      <c r="AI18" t="s">
        <v>24</v>
      </c>
      <c r="AJ18" t="s">
        <v>24</v>
      </c>
      <c r="AK18" t="str">
        <f t="shared" si="11"/>
        <v>TN</v>
      </c>
    </row>
    <row r="19" spans="1:37" x14ac:dyDescent="0.35">
      <c r="A19" t="s">
        <v>381</v>
      </c>
      <c r="B19" t="s">
        <v>23</v>
      </c>
      <c r="C19" t="s">
        <v>24</v>
      </c>
      <c r="D19" t="str">
        <f t="shared" si="0"/>
        <v>FN</v>
      </c>
      <c r="E19">
        <v>11093517</v>
      </c>
      <c r="F19" t="s">
        <v>24</v>
      </c>
      <c r="G19" t="str">
        <f t="shared" si="1"/>
        <v>FN</v>
      </c>
      <c r="H19" t="s">
        <v>56</v>
      </c>
      <c r="I19" t="s">
        <v>24</v>
      </c>
      <c r="J19" t="str">
        <f t="shared" si="2"/>
        <v>FN</v>
      </c>
      <c r="K19" t="s">
        <v>95</v>
      </c>
      <c r="L19" t="s">
        <v>24</v>
      </c>
      <c r="M19" t="str">
        <f t="shared" si="3"/>
        <v>FN</v>
      </c>
      <c r="N19" t="s">
        <v>111</v>
      </c>
      <c r="O19" t="s">
        <v>24</v>
      </c>
      <c r="P19" t="str">
        <f t="shared" si="4"/>
        <v>FN</v>
      </c>
      <c r="Q19" t="s">
        <v>157</v>
      </c>
      <c r="R19" t="s">
        <v>24</v>
      </c>
      <c r="S19" t="str">
        <f t="shared" si="5"/>
        <v>FN</v>
      </c>
      <c r="T19" t="s">
        <v>201</v>
      </c>
      <c r="U19" t="s">
        <v>24</v>
      </c>
      <c r="V19" t="str">
        <f t="shared" si="6"/>
        <v>FN</v>
      </c>
      <c r="W19" t="s">
        <v>201</v>
      </c>
      <c r="X19" t="s">
        <v>24</v>
      </c>
      <c r="Y19" t="str">
        <f t="shared" si="7"/>
        <v>FN</v>
      </c>
      <c r="Z19" t="s">
        <v>276</v>
      </c>
      <c r="AA19" t="s">
        <v>24</v>
      </c>
      <c r="AB19" t="str">
        <f t="shared" si="8"/>
        <v>FN</v>
      </c>
      <c r="AC19" t="s">
        <v>24</v>
      </c>
      <c r="AD19" t="s">
        <v>24</v>
      </c>
      <c r="AE19" t="str">
        <f t="shared" si="9"/>
        <v>TN</v>
      </c>
      <c r="AF19" t="s">
        <v>24</v>
      </c>
      <c r="AG19" t="s">
        <v>24</v>
      </c>
      <c r="AH19" t="str">
        <f t="shared" si="10"/>
        <v>TN</v>
      </c>
      <c r="AI19" t="s">
        <v>24</v>
      </c>
      <c r="AJ19" t="s">
        <v>24</v>
      </c>
      <c r="AK19" t="str">
        <f t="shared" si="11"/>
        <v>TN</v>
      </c>
    </row>
    <row r="20" spans="1:37" x14ac:dyDescent="0.35">
      <c r="A20" t="s">
        <v>382</v>
      </c>
      <c r="B20" t="s">
        <v>23</v>
      </c>
      <c r="C20" t="s">
        <v>24</v>
      </c>
      <c r="D20" t="str">
        <f t="shared" si="0"/>
        <v>FN</v>
      </c>
      <c r="E20">
        <v>403856</v>
      </c>
      <c r="F20" t="s">
        <v>24</v>
      </c>
      <c r="G20" t="str">
        <f t="shared" si="1"/>
        <v>FN</v>
      </c>
      <c r="H20" t="s">
        <v>57</v>
      </c>
      <c r="I20" t="s">
        <v>24</v>
      </c>
      <c r="J20" t="str">
        <f t="shared" si="2"/>
        <v>FN</v>
      </c>
      <c r="K20" t="s">
        <v>95</v>
      </c>
      <c r="L20" t="s">
        <v>24</v>
      </c>
      <c r="M20" t="str">
        <f t="shared" si="3"/>
        <v>FN</v>
      </c>
      <c r="N20" t="s">
        <v>112</v>
      </c>
      <c r="O20" t="s">
        <v>24</v>
      </c>
      <c r="P20" t="str">
        <f t="shared" si="4"/>
        <v>FN</v>
      </c>
      <c r="Q20" t="s">
        <v>158</v>
      </c>
      <c r="R20" t="s">
        <v>24</v>
      </c>
      <c r="S20" t="str">
        <f t="shared" si="5"/>
        <v>FN</v>
      </c>
      <c r="T20" t="s">
        <v>202</v>
      </c>
      <c r="U20" t="s">
        <v>24</v>
      </c>
      <c r="V20" t="str">
        <f t="shared" si="6"/>
        <v>FN</v>
      </c>
      <c r="W20" t="s">
        <v>241</v>
      </c>
      <c r="X20" t="s">
        <v>24</v>
      </c>
      <c r="Y20" t="str">
        <f t="shared" si="7"/>
        <v>FN</v>
      </c>
      <c r="Z20" t="s">
        <v>279</v>
      </c>
      <c r="AA20" t="s">
        <v>24</v>
      </c>
      <c r="AB20" t="str">
        <f t="shared" si="8"/>
        <v>FN</v>
      </c>
      <c r="AC20" t="s">
        <v>24</v>
      </c>
      <c r="AD20" t="s">
        <v>24</v>
      </c>
      <c r="AE20" t="str">
        <f t="shared" si="9"/>
        <v>TN</v>
      </c>
      <c r="AF20" t="s">
        <v>24</v>
      </c>
      <c r="AG20" t="s">
        <v>24</v>
      </c>
      <c r="AH20" t="str">
        <f t="shared" si="10"/>
        <v>TN</v>
      </c>
      <c r="AI20" t="s">
        <v>24</v>
      </c>
      <c r="AJ20" t="s">
        <v>24</v>
      </c>
      <c r="AK20" t="str">
        <f t="shared" si="11"/>
        <v>TN</v>
      </c>
    </row>
    <row r="21" spans="1:37" x14ac:dyDescent="0.35">
      <c r="A21" t="s">
        <v>383</v>
      </c>
      <c r="B21" t="s">
        <v>23</v>
      </c>
      <c r="C21" t="s">
        <v>24</v>
      </c>
      <c r="D21" t="str">
        <f t="shared" si="0"/>
        <v>FN</v>
      </c>
      <c r="E21">
        <v>10083892</v>
      </c>
      <c r="F21" t="s">
        <v>24</v>
      </c>
      <c r="G21" t="str">
        <f t="shared" si="1"/>
        <v>FN</v>
      </c>
      <c r="H21" t="s">
        <v>58</v>
      </c>
      <c r="I21" t="s">
        <v>24</v>
      </c>
      <c r="J21" t="str">
        <f t="shared" si="2"/>
        <v>FN</v>
      </c>
      <c r="K21" t="s">
        <v>96</v>
      </c>
      <c r="L21" t="s">
        <v>24</v>
      </c>
      <c r="M21" t="str">
        <f t="shared" si="3"/>
        <v>FN</v>
      </c>
      <c r="N21" t="s">
        <v>114</v>
      </c>
      <c r="O21" t="s">
        <v>24</v>
      </c>
      <c r="P21" t="str">
        <f t="shared" si="4"/>
        <v>FN</v>
      </c>
      <c r="Q21" t="s">
        <v>160</v>
      </c>
      <c r="R21" t="s">
        <v>24</v>
      </c>
      <c r="S21" t="str">
        <f t="shared" si="5"/>
        <v>FN</v>
      </c>
      <c r="T21" t="s">
        <v>204</v>
      </c>
      <c r="U21" t="s">
        <v>24</v>
      </c>
      <c r="V21" t="str">
        <f t="shared" si="6"/>
        <v>FN</v>
      </c>
      <c r="W21" t="s">
        <v>242</v>
      </c>
      <c r="X21" t="s">
        <v>24</v>
      </c>
      <c r="Y21" t="str">
        <f t="shared" si="7"/>
        <v>FN</v>
      </c>
      <c r="Z21" t="s">
        <v>278</v>
      </c>
      <c r="AA21" t="s">
        <v>24</v>
      </c>
      <c r="AB21" t="str">
        <f t="shared" si="8"/>
        <v>FN</v>
      </c>
      <c r="AC21" t="s">
        <v>296</v>
      </c>
      <c r="AD21" t="s">
        <v>24</v>
      </c>
      <c r="AE21" t="str">
        <f t="shared" si="9"/>
        <v>FN</v>
      </c>
      <c r="AF21">
        <v>30143</v>
      </c>
      <c r="AG21" t="s">
        <v>24</v>
      </c>
      <c r="AH21" t="str">
        <f t="shared" si="10"/>
        <v>FN</v>
      </c>
      <c r="AI21" t="s">
        <v>24</v>
      </c>
      <c r="AJ21" t="s">
        <v>24</v>
      </c>
      <c r="AK21" t="str">
        <f t="shared" si="11"/>
        <v>TN</v>
      </c>
    </row>
    <row r="22" spans="1:37" x14ac:dyDescent="0.35">
      <c r="A22" t="s">
        <v>384</v>
      </c>
      <c r="B22" t="s">
        <v>23</v>
      </c>
      <c r="C22" t="s">
        <v>24</v>
      </c>
      <c r="D22" t="str">
        <f t="shared" si="0"/>
        <v>FN</v>
      </c>
      <c r="E22">
        <v>15105377</v>
      </c>
      <c r="F22" t="s">
        <v>24</v>
      </c>
      <c r="G22" t="str">
        <f t="shared" si="1"/>
        <v>FN</v>
      </c>
      <c r="H22" t="s">
        <v>59</v>
      </c>
      <c r="I22" t="s">
        <v>24</v>
      </c>
      <c r="J22" t="str">
        <f t="shared" si="2"/>
        <v>FN</v>
      </c>
      <c r="K22" t="s">
        <v>95</v>
      </c>
      <c r="L22" t="s">
        <v>24</v>
      </c>
      <c r="M22" t="str">
        <f t="shared" si="3"/>
        <v>FN</v>
      </c>
      <c r="N22" t="s">
        <v>113</v>
      </c>
      <c r="O22" t="s">
        <v>24</v>
      </c>
      <c r="P22" t="str">
        <f t="shared" si="4"/>
        <v>FN</v>
      </c>
      <c r="Q22" t="s">
        <v>159</v>
      </c>
      <c r="R22" t="s">
        <v>24</v>
      </c>
      <c r="S22" t="str">
        <f t="shared" si="5"/>
        <v>FN</v>
      </c>
      <c r="T22" t="s">
        <v>203</v>
      </c>
      <c r="U22" t="s">
        <v>24</v>
      </c>
      <c r="V22" t="str">
        <f t="shared" si="6"/>
        <v>FN</v>
      </c>
      <c r="W22" t="s">
        <v>243</v>
      </c>
      <c r="X22" t="s">
        <v>24</v>
      </c>
      <c r="Y22" t="str">
        <f t="shared" si="7"/>
        <v>FN</v>
      </c>
      <c r="Z22" t="s">
        <v>279</v>
      </c>
      <c r="AA22" t="s">
        <v>24</v>
      </c>
      <c r="AB22" t="str">
        <f t="shared" si="8"/>
        <v>FN</v>
      </c>
      <c r="AC22" t="s">
        <v>296</v>
      </c>
      <c r="AD22" t="s">
        <v>24</v>
      </c>
      <c r="AE22" t="str">
        <f t="shared" si="9"/>
        <v>FN</v>
      </c>
      <c r="AF22">
        <v>30034</v>
      </c>
      <c r="AG22" t="s">
        <v>24</v>
      </c>
      <c r="AH22" t="str">
        <f t="shared" si="10"/>
        <v>FN</v>
      </c>
      <c r="AI22" t="s">
        <v>24</v>
      </c>
      <c r="AJ22" t="s">
        <v>24</v>
      </c>
      <c r="AK22" t="str">
        <f t="shared" si="11"/>
        <v>TN</v>
      </c>
    </row>
    <row r="23" spans="1:37" x14ac:dyDescent="0.35">
      <c r="A23" t="s">
        <v>385</v>
      </c>
      <c r="B23" t="s">
        <v>23</v>
      </c>
      <c r="C23" t="s">
        <v>24</v>
      </c>
      <c r="D23" t="str">
        <f t="shared" si="0"/>
        <v>FN</v>
      </c>
      <c r="E23">
        <v>523903</v>
      </c>
      <c r="F23" t="s">
        <v>24</v>
      </c>
      <c r="G23" t="str">
        <f t="shared" si="1"/>
        <v>FN</v>
      </c>
      <c r="H23" t="s">
        <v>60</v>
      </c>
      <c r="I23" t="s">
        <v>24</v>
      </c>
      <c r="J23" t="str">
        <f t="shared" si="2"/>
        <v>FN</v>
      </c>
      <c r="K23" t="s">
        <v>94</v>
      </c>
      <c r="L23" t="s">
        <v>24</v>
      </c>
      <c r="M23" t="str">
        <f t="shared" si="3"/>
        <v>FN</v>
      </c>
      <c r="N23" t="s">
        <v>115</v>
      </c>
      <c r="O23" t="s">
        <v>24</v>
      </c>
      <c r="P23" t="str">
        <f t="shared" si="4"/>
        <v>FN</v>
      </c>
      <c r="Q23" t="s">
        <v>161</v>
      </c>
      <c r="R23" t="s">
        <v>24</v>
      </c>
      <c r="S23" t="str">
        <f t="shared" si="5"/>
        <v>FN</v>
      </c>
      <c r="T23" t="s">
        <v>205</v>
      </c>
      <c r="U23" t="s">
        <v>24</v>
      </c>
      <c r="V23" t="str">
        <f t="shared" si="6"/>
        <v>FN</v>
      </c>
      <c r="W23" t="s">
        <v>205</v>
      </c>
      <c r="X23" t="s">
        <v>24</v>
      </c>
      <c r="Y23" t="str">
        <f t="shared" si="7"/>
        <v>FN</v>
      </c>
      <c r="Z23" t="s">
        <v>278</v>
      </c>
      <c r="AA23" t="s">
        <v>24</v>
      </c>
      <c r="AB23" t="str">
        <f t="shared" si="8"/>
        <v>FN</v>
      </c>
      <c r="AC23" t="s">
        <v>296</v>
      </c>
      <c r="AD23" t="s">
        <v>24</v>
      </c>
      <c r="AE23" t="str">
        <f t="shared" si="9"/>
        <v>FN</v>
      </c>
      <c r="AF23">
        <v>30263</v>
      </c>
      <c r="AG23" t="s">
        <v>24</v>
      </c>
      <c r="AH23" t="str">
        <f t="shared" si="10"/>
        <v>FN</v>
      </c>
      <c r="AI23" t="s">
        <v>24</v>
      </c>
      <c r="AJ23" t="s">
        <v>24</v>
      </c>
      <c r="AK23" t="str">
        <f t="shared" si="11"/>
        <v>TN</v>
      </c>
    </row>
    <row r="24" spans="1:37" x14ac:dyDescent="0.35">
      <c r="A24" t="s">
        <v>386</v>
      </c>
      <c r="B24" t="s">
        <v>23</v>
      </c>
      <c r="C24" t="s">
        <v>24</v>
      </c>
      <c r="D24" t="str">
        <f t="shared" si="0"/>
        <v>FN</v>
      </c>
      <c r="E24">
        <v>14041759</v>
      </c>
      <c r="F24" t="s">
        <v>24</v>
      </c>
      <c r="G24" t="str">
        <f t="shared" si="1"/>
        <v>FN</v>
      </c>
      <c r="H24" t="s">
        <v>61</v>
      </c>
      <c r="I24" t="s">
        <v>24</v>
      </c>
      <c r="J24" t="str">
        <f t="shared" si="2"/>
        <v>FN</v>
      </c>
      <c r="K24" t="s">
        <v>95</v>
      </c>
      <c r="L24" t="s">
        <v>24</v>
      </c>
      <c r="M24" t="str">
        <f t="shared" si="3"/>
        <v>FN</v>
      </c>
      <c r="N24" t="s">
        <v>116</v>
      </c>
      <c r="O24" t="s">
        <v>24</v>
      </c>
      <c r="P24" t="str">
        <f t="shared" si="4"/>
        <v>FN</v>
      </c>
      <c r="Q24" t="s">
        <v>162</v>
      </c>
      <c r="R24" t="s">
        <v>24</v>
      </c>
      <c r="S24" t="str">
        <f t="shared" si="5"/>
        <v>FN</v>
      </c>
      <c r="T24" t="s">
        <v>206</v>
      </c>
      <c r="U24" t="s">
        <v>24</v>
      </c>
      <c r="V24" t="str">
        <f t="shared" si="6"/>
        <v>FN</v>
      </c>
      <c r="W24" t="s">
        <v>206</v>
      </c>
      <c r="X24" t="s">
        <v>24</v>
      </c>
      <c r="Y24" t="str">
        <f t="shared" si="7"/>
        <v>FN</v>
      </c>
      <c r="Z24" t="s">
        <v>279</v>
      </c>
      <c r="AA24" t="s">
        <v>24</v>
      </c>
      <c r="AB24" t="str">
        <f t="shared" si="8"/>
        <v>FN</v>
      </c>
      <c r="AC24" t="s">
        <v>24</v>
      </c>
      <c r="AD24" t="s">
        <v>24</v>
      </c>
      <c r="AE24" t="str">
        <f t="shared" si="9"/>
        <v>TN</v>
      </c>
      <c r="AF24" t="s">
        <v>24</v>
      </c>
      <c r="AG24" t="s">
        <v>24</v>
      </c>
      <c r="AH24" t="str">
        <f t="shared" si="10"/>
        <v>TN</v>
      </c>
      <c r="AI24" t="s">
        <v>24</v>
      </c>
      <c r="AJ24" t="s">
        <v>24</v>
      </c>
      <c r="AK24" t="str">
        <f t="shared" si="11"/>
        <v>TN</v>
      </c>
    </row>
    <row r="25" spans="1:37" x14ac:dyDescent="0.35">
      <c r="A25" t="s">
        <v>387</v>
      </c>
      <c r="B25" t="s">
        <v>23</v>
      </c>
      <c r="C25" t="s">
        <v>24</v>
      </c>
      <c r="D25" t="str">
        <f t="shared" si="0"/>
        <v>FN</v>
      </c>
      <c r="E25">
        <v>34904</v>
      </c>
      <c r="F25" t="s">
        <v>24</v>
      </c>
      <c r="G25" t="str">
        <f t="shared" si="1"/>
        <v>FN</v>
      </c>
      <c r="H25" t="s">
        <v>62</v>
      </c>
      <c r="I25" t="s">
        <v>24</v>
      </c>
      <c r="J25" t="str">
        <f t="shared" si="2"/>
        <v>FN</v>
      </c>
      <c r="K25" t="s">
        <v>95</v>
      </c>
      <c r="L25" t="s">
        <v>24</v>
      </c>
      <c r="M25" t="str">
        <f t="shared" si="3"/>
        <v>FN</v>
      </c>
      <c r="N25" t="s">
        <v>117</v>
      </c>
      <c r="O25" t="s">
        <v>24</v>
      </c>
      <c r="P25" t="str">
        <f t="shared" si="4"/>
        <v>FN</v>
      </c>
      <c r="Q25" t="s">
        <v>163</v>
      </c>
      <c r="R25" t="s">
        <v>24</v>
      </c>
      <c r="S25" t="str">
        <f t="shared" si="5"/>
        <v>FN</v>
      </c>
      <c r="T25" t="s">
        <v>207</v>
      </c>
      <c r="U25" t="s">
        <v>24</v>
      </c>
      <c r="V25" t="str">
        <f t="shared" si="6"/>
        <v>FN</v>
      </c>
      <c r="W25" t="s">
        <v>244</v>
      </c>
      <c r="X25" t="s">
        <v>24</v>
      </c>
      <c r="Y25" t="str">
        <f t="shared" si="7"/>
        <v>FN</v>
      </c>
      <c r="Z25" t="s">
        <v>276</v>
      </c>
      <c r="AA25" t="s">
        <v>24</v>
      </c>
      <c r="AB25" t="str">
        <f t="shared" si="8"/>
        <v>FN</v>
      </c>
      <c r="AC25" t="s">
        <v>296</v>
      </c>
      <c r="AD25" t="s">
        <v>24</v>
      </c>
      <c r="AE25" t="str">
        <f t="shared" si="9"/>
        <v>FN</v>
      </c>
      <c r="AF25">
        <v>30339</v>
      </c>
      <c r="AG25" t="s">
        <v>24</v>
      </c>
      <c r="AH25" t="str">
        <f t="shared" si="10"/>
        <v>FN</v>
      </c>
      <c r="AI25" t="s">
        <v>24</v>
      </c>
      <c r="AJ25" t="s">
        <v>24</v>
      </c>
      <c r="AK25" t="str">
        <f t="shared" si="11"/>
        <v>TN</v>
      </c>
    </row>
    <row r="26" spans="1:37" x14ac:dyDescent="0.35">
      <c r="A26" t="s">
        <v>388</v>
      </c>
      <c r="B26" t="s">
        <v>23</v>
      </c>
      <c r="C26" t="s">
        <v>24</v>
      </c>
      <c r="D26" t="str">
        <f t="shared" si="0"/>
        <v>FN</v>
      </c>
      <c r="E26">
        <v>11080287</v>
      </c>
      <c r="F26" t="s">
        <v>24</v>
      </c>
      <c r="G26" t="str">
        <f t="shared" si="1"/>
        <v>FN</v>
      </c>
      <c r="H26" t="s">
        <v>63</v>
      </c>
      <c r="I26" t="s">
        <v>24</v>
      </c>
      <c r="J26" t="str">
        <f t="shared" si="2"/>
        <v>FN</v>
      </c>
      <c r="K26" t="s">
        <v>95</v>
      </c>
      <c r="L26" t="s">
        <v>24</v>
      </c>
      <c r="M26" t="str">
        <f t="shared" si="3"/>
        <v>FN</v>
      </c>
      <c r="N26" t="s">
        <v>118</v>
      </c>
      <c r="O26" t="s">
        <v>24</v>
      </c>
      <c r="P26" t="str">
        <f t="shared" si="4"/>
        <v>FN</v>
      </c>
      <c r="Q26" t="s">
        <v>163</v>
      </c>
      <c r="R26" t="s">
        <v>24</v>
      </c>
      <c r="S26" t="str">
        <f t="shared" si="5"/>
        <v>FN</v>
      </c>
      <c r="T26" t="s">
        <v>208</v>
      </c>
      <c r="U26" t="s">
        <v>24</v>
      </c>
      <c r="V26" t="str">
        <f t="shared" si="6"/>
        <v>FN</v>
      </c>
      <c r="W26" t="s">
        <v>245</v>
      </c>
      <c r="X26" t="s">
        <v>24</v>
      </c>
      <c r="Y26" t="str">
        <f t="shared" si="7"/>
        <v>FN</v>
      </c>
      <c r="Z26" t="s">
        <v>276</v>
      </c>
      <c r="AA26" t="s">
        <v>24</v>
      </c>
      <c r="AB26" t="str">
        <f t="shared" si="8"/>
        <v>FN</v>
      </c>
      <c r="AC26" t="s">
        <v>24</v>
      </c>
      <c r="AD26" t="s">
        <v>24</v>
      </c>
      <c r="AE26" t="str">
        <f t="shared" si="9"/>
        <v>TN</v>
      </c>
      <c r="AF26" t="s">
        <v>24</v>
      </c>
      <c r="AG26" t="s">
        <v>24</v>
      </c>
      <c r="AH26" t="str">
        <f t="shared" si="10"/>
        <v>TN</v>
      </c>
      <c r="AI26" t="s">
        <v>24</v>
      </c>
      <c r="AJ26" t="s">
        <v>24</v>
      </c>
      <c r="AK26" t="str">
        <f t="shared" si="11"/>
        <v>TN</v>
      </c>
    </row>
    <row r="27" spans="1:37" x14ac:dyDescent="0.35">
      <c r="A27" t="s">
        <v>389</v>
      </c>
      <c r="B27" t="s">
        <v>23</v>
      </c>
      <c r="C27" t="s">
        <v>24</v>
      </c>
      <c r="D27" t="str">
        <f t="shared" si="0"/>
        <v>FN</v>
      </c>
      <c r="E27">
        <v>7074536</v>
      </c>
      <c r="F27" t="s">
        <v>24</v>
      </c>
      <c r="G27" t="str">
        <f t="shared" si="1"/>
        <v>FN</v>
      </c>
      <c r="H27" t="s">
        <v>64</v>
      </c>
      <c r="I27" t="s">
        <v>24</v>
      </c>
      <c r="J27" t="str">
        <f t="shared" si="2"/>
        <v>FN</v>
      </c>
      <c r="K27" t="s">
        <v>94</v>
      </c>
      <c r="L27" t="s">
        <v>24</v>
      </c>
      <c r="M27" t="str">
        <f t="shared" si="3"/>
        <v>FN</v>
      </c>
      <c r="N27" t="s">
        <v>119</v>
      </c>
      <c r="O27" t="s">
        <v>24</v>
      </c>
      <c r="P27" t="str">
        <f t="shared" si="4"/>
        <v>FN</v>
      </c>
      <c r="Q27" t="s">
        <v>164</v>
      </c>
      <c r="R27" t="s">
        <v>24</v>
      </c>
      <c r="S27" t="str">
        <f t="shared" si="5"/>
        <v>FN</v>
      </c>
      <c r="T27" t="s">
        <v>209</v>
      </c>
      <c r="U27" t="s">
        <v>24</v>
      </c>
      <c r="V27" t="str">
        <f t="shared" si="6"/>
        <v>FN</v>
      </c>
      <c r="W27" t="s">
        <v>209</v>
      </c>
      <c r="X27" t="s">
        <v>24</v>
      </c>
      <c r="Y27" t="str">
        <f t="shared" si="7"/>
        <v>FN</v>
      </c>
      <c r="Z27" t="s">
        <v>278</v>
      </c>
      <c r="AA27" t="s">
        <v>24</v>
      </c>
      <c r="AB27" t="str">
        <f t="shared" si="8"/>
        <v>FN</v>
      </c>
      <c r="AC27" t="s">
        <v>296</v>
      </c>
      <c r="AD27" t="s">
        <v>24</v>
      </c>
      <c r="AE27" t="str">
        <f t="shared" si="9"/>
        <v>FN</v>
      </c>
      <c r="AF27">
        <v>31721</v>
      </c>
      <c r="AG27" t="s">
        <v>24</v>
      </c>
      <c r="AH27" t="str">
        <f t="shared" si="10"/>
        <v>FN</v>
      </c>
      <c r="AI27" t="s">
        <v>24</v>
      </c>
      <c r="AJ27" t="s">
        <v>24</v>
      </c>
      <c r="AK27" t="str">
        <f t="shared" si="11"/>
        <v>TN</v>
      </c>
    </row>
    <row r="28" spans="1:37" x14ac:dyDescent="0.35">
      <c r="A28" t="s">
        <v>390</v>
      </c>
      <c r="B28" t="s">
        <v>25</v>
      </c>
      <c r="C28" t="s">
        <v>25</v>
      </c>
      <c r="D28" t="str">
        <f t="shared" si="0"/>
        <v>TP</v>
      </c>
      <c r="E28">
        <v>1139907</v>
      </c>
      <c r="F28">
        <v>1139907</v>
      </c>
      <c r="G28" t="str">
        <f t="shared" si="1"/>
        <v>TP</v>
      </c>
      <c r="H28" t="s">
        <v>65</v>
      </c>
      <c r="I28" t="s">
        <v>24</v>
      </c>
      <c r="J28" t="str">
        <f t="shared" si="2"/>
        <v>FN</v>
      </c>
      <c r="K28" t="s">
        <v>97</v>
      </c>
      <c r="L28" t="s">
        <v>97</v>
      </c>
      <c r="M28" t="str">
        <f t="shared" si="3"/>
        <v>TP</v>
      </c>
      <c r="N28" t="s">
        <v>120</v>
      </c>
      <c r="O28" t="s">
        <v>121</v>
      </c>
      <c r="P28" t="str">
        <f t="shared" si="4"/>
        <v>FPFN</v>
      </c>
      <c r="Q28" t="s">
        <v>165</v>
      </c>
      <c r="R28" t="s">
        <v>24</v>
      </c>
      <c r="S28" t="str">
        <f t="shared" si="5"/>
        <v>FN</v>
      </c>
      <c r="T28" t="s">
        <v>210</v>
      </c>
      <c r="U28" t="s">
        <v>210</v>
      </c>
      <c r="V28" t="str">
        <f t="shared" si="6"/>
        <v>TP</v>
      </c>
      <c r="W28" t="s">
        <v>246</v>
      </c>
      <c r="X28" t="s">
        <v>246</v>
      </c>
      <c r="Y28" t="str">
        <f t="shared" si="7"/>
        <v>TP</v>
      </c>
      <c r="Z28" t="s">
        <v>282</v>
      </c>
      <c r="AA28" t="s">
        <v>282</v>
      </c>
      <c r="AB28" t="str">
        <f t="shared" si="8"/>
        <v>TP</v>
      </c>
      <c r="AC28" t="s">
        <v>297</v>
      </c>
      <c r="AD28" t="s">
        <v>297</v>
      </c>
      <c r="AE28" t="str">
        <f t="shared" si="9"/>
        <v>TP</v>
      </c>
      <c r="AF28">
        <v>44124</v>
      </c>
      <c r="AG28" t="s">
        <v>24</v>
      </c>
      <c r="AH28" t="str">
        <f t="shared" si="10"/>
        <v>FN</v>
      </c>
      <c r="AI28" t="s">
        <v>302</v>
      </c>
      <c r="AJ28" t="s">
        <v>24</v>
      </c>
      <c r="AK28" t="str">
        <f t="shared" si="11"/>
        <v>FN</v>
      </c>
    </row>
    <row r="29" spans="1:37" x14ac:dyDescent="0.35">
      <c r="A29" t="s">
        <v>391</v>
      </c>
      <c r="B29" t="s">
        <v>25</v>
      </c>
      <c r="C29" t="s">
        <v>25</v>
      </c>
      <c r="D29" t="str">
        <f t="shared" si="0"/>
        <v>TP</v>
      </c>
      <c r="E29">
        <v>1027087</v>
      </c>
      <c r="F29">
        <v>1027087</v>
      </c>
      <c r="G29" t="str">
        <f t="shared" si="1"/>
        <v>TP</v>
      </c>
      <c r="H29" t="s">
        <v>66</v>
      </c>
      <c r="I29" t="s">
        <v>24</v>
      </c>
      <c r="J29" t="str">
        <f t="shared" si="2"/>
        <v>FN</v>
      </c>
      <c r="K29" t="s">
        <v>97</v>
      </c>
      <c r="L29" t="s">
        <v>97</v>
      </c>
      <c r="M29" t="str">
        <f t="shared" si="3"/>
        <v>TP</v>
      </c>
      <c r="N29" t="s">
        <v>122</v>
      </c>
      <c r="O29" t="s">
        <v>123</v>
      </c>
      <c r="P29" t="str">
        <f t="shared" si="4"/>
        <v>FPFN</v>
      </c>
      <c r="Q29" t="s">
        <v>166</v>
      </c>
      <c r="R29" t="s">
        <v>167</v>
      </c>
      <c r="S29" t="str">
        <f t="shared" si="5"/>
        <v>FPFN</v>
      </c>
      <c r="T29" t="s">
        <v>211</v>
      </c>
      <c r="U29" t="s">
        <v>211</v>
      </c>
      <c r="V29" t="str">
        <f t="shared" si="6"/>
        <v>TP</v>
      </c>
      <c r="W29" t="s">
        <v>247</v>
      </c>
      <c r="X29" t="s">
        <v>247</v>
      </c>
      <c r="Y29" t="str">
        <f t="shared" si="7"/>
        <v>TP</v>
      </c>
      <c r="Z29" t="s">
        <v>283</v>
      </c>
      <c r="AA29" t="s">
        <v>283</v>
      </c>
      <c r="AB29" t="str">
        <f t="shared" si="8"/>
        <v>TP</v>
      </c>
      <c r="AC29" t="s">
        <v>297</v>
      </c>
      <c r="AD29" t="s">
        <v>297</v>
      </c>
      <c r="AE29" t="str">
        <f t="shared" si="9"/>
        <v>TP</v>
      </c>
      <c r="AF29">
        <v>44287</v>
      </c>
      <c r="AG29" t="s">
        <v>24</v>
      </c>
      <c r="AH29" t="str">
        <f t="shared" si="10"/>
        <v>FN</v>
      </c>
      <c r="AI29" t="s">
        <v>303</v>
      </c>
      <c r="AJ29" t="s">
        <v>24</v>
      </c>
      <c r="AK29" t="str">
        <f t="shared" si="11"/>
        <v>FN</v>
      </c>
    </row>
    <row r="30" spans="1:37" x14ac:dyDescent="0.35">
      <c r="A30" t="s">
        <v>392</v>
      </c>
      <c r="B30" t="s">
        <v>25</v>
      </c>
      <c r="C30" t="s">
        <v>25</v>
      </c>
      <c r="D30" t="str">
        <f t="shared" si="0"/>
        <v>TP</v>
      </c>
      <c r="E30">
        <v>1027087</v>
      </c>
      <c r="F30">
        <v>1027087</v>
      </c>
      <c r="G30" t="str">
        <f t="shared" si="1"/>
        <v>TP</v>
      </c>
      <c r="H30" t="s">
        <v>66</v>
      </c>
      <c r="I30" t="s">
        <v>24</v>
      </c>
      <c r="J30" t="str">
        <f t="shared" si="2"/>
        <v>FN</v>
      </c>
      <c r="K30" t="s">
        <v>97</v>
      </c>
      <c r="L30" t="s">
        <v>97</v>
      </c>
      <c r="M30" t="str">
        <f t="shared" si="3"/>
        <v>TP</v>
      </c>
      <c r="N30" t="s">
        <v>122</v>
      </c>
      <c r="O30" t="s">
        <v>123</v>
      </c>
      <c r="P30" t="str">
        <f t="shared" si="4"/>
        <v>FPFN</v>
      </c>
      <c r="Q30" t="s">
        <v>166</v>
      </c>
      <c r="R30" t="s">
        <v>167</v>
      </c>
      <c r="S30" t="str">
        <f t="shared" si="5"/>
        <v>FPFN</v>
      </c>
      <c r="T30" t="s">
        <v>211</v>
      </c>
      <c r="U30" t="s">
        <v>211</v>
      </c>
      <c r="V30" t="str">
        <f t="shared" si="6"/>
        <v>TP</v>
      </c>
      <c r="W30" t="s">
        <v>247</v>
      </c>
      <c r="X30" t="s">
        <v>247</v>
      </c>
      <c r="Y30" t="str">
        <f t="shared" si="7"/>
        <v>TP</v>
      </c>
      <c r="Z30" t="s">
        <v>283</v>
      </c>
      <c r="AA30" t="s">
        <v>283</v>
      </c>
      <c r="AB30" t="str">
        <f t="shared" si="8"/>
        <v>TP</v>
      </c>
      <c r="AC30" t="s">
        <v>297</v>
      </c>
      <c r="AD30" t="s">
        <v>297</v>
      </c>
      <c r="AE30" t="str">
        <f t="shared" si="9"/>
        <v>TP</v>
      </c>
      <c r="AF30">
        <v>44287</v>
      </c>
      <c r="AG30" t="s">
        <v>24</v>
      </c>
      <c r="AH30" t="str">
        <f t="shared" si="10"/>
        <v>FN</v>
      </c>
      <c r="AI30" t="s">
        <v>304</v>
      </c>
      <c r="AJ30" t="s">
        <v>24</v>
      </c>
      <c r="AK30" t="str">
        <f t="shared" si="11"/>
        <v>FN</v>
      </c>
    </row>
    <row r="31" spans="1:37" x14ac:dyDescent="0.35">
      <c r="A31" t="s">
        <v>393</v>
      </c>
      <c r="B31" t="s">
        <v>25</v>
      </c>
      <c r="C31" t="s">
        <v>25</v>
      </c>
      <c r="D31" t="str">
        <f t="shared" si="0"/>
        <v>TP</v>
      </c>
      <c r="E31">
        <v>460533162</v>
      </c>
      <c r="F31">
        <v>460533162</v>
      </c>
      <c r="G31" t="str">
        <f t="shared" si="1"/>
        <v>TP</v>
      </c>
      <c r="H31" t="s">
        <v>67</v>
      </c>
      <c r="I31" t="s">
        <v>24</v>
      </c>
      <c r="J31" t="str">
        <f t="shared" si="2"/>
        <v>FN</v>
      </c>
      <c r="K31" t="s">
        <v>99</v>
      </c>
      <c r="L31" t="s">
        <v>99</v>
      </c>
      <c r="M31" t="str">
        <f t="shared" si="3"/>
        <v>TP</v>
      </c>
      <c r="N31" t="s">
        <v>124</v>
      </c>
      <c r="O31" t="s">
        <v>125</v>
      </c>
      <c r="P31" t="str">
        <f t="shared" si="4"/>
        <v>FPFN</v>
      </c>
      <c r="Q31" t="s">
        <v>169</v>
      </c>
      <c r="R31" t="s">
        <v>169</v>
      </c>
      <c r="S31" t="str">
        <f t="shared" si="5"/>
        <v>TP</v>
      </c>
      <c r="T31" t="s">
        <v>213</v>
      </c>
      <c r="U31" t="s">
        <v>213</v>
      </c>
      <c r="V31" t="str">
        <f t="shared" si="6"/>
        <v>TP</v>
      </c>
      <c r="W31" t="s">
        <v>248</v>
      </c>
      <c r="X31" t="s">
        <v>248</v>
      </c>
      <c r="Y31" t="str">
        <f t="shared" si="7"/>
        <v>TP</v>
      </c>
      <c r="Z31" t="s">
        <v>285</v>
      </c>
      <c r="AA31" t="s">
        <v>285</v>
      </c>
      <c r="AB31" t="str">
        <f t="shared" si="8"/>
        <v>TP</v>
      </c>
      <c r="AC31" t="s">
        <v>298</v>
      </c>
      <c r="AD31" t="s">
        <v>298</v>
      </c>
      <c r="AE31" t="str">
        <f t="shared" si="9"/>
        <v>TP</v>
      </c>
      <c r="AF31">
        <v>2494</v>
      </c>
      <c r="AG31" t="s">
        <v>24</v>
      </c>
      <c r="AH31" t="str">
        <f t="shared" si="10"/>
        <v>FN</v>
      </c>
      <c r="AI31" t="s">
        <v>305</v>
      </c>
      <c r="AJ31" t="s">
        <v>306</v>
      </c>
      <c r="AK31" t="str">
        <f t="shared" si="11"/>
        <v>FPFN</v>
      </c>
    </row>
    <row r="32" spans="1:37" x14ac:dyDescent="0.35">
      <c r="A32" t="s">
        <v>394</v>
      </c>
      <c r="B32" t="s">
        <v>25</v>
      </c>
      <c r="C32" t="s">
        <v>25</v>
      </c>
      <c r="D32" t="str">
        <f t="shared" si="0"/>
        <v>TP</v>
      </c>
      <c r="E32" t="s">
        <v>24</v>
      </c>
      <c r="F32" t="s">
        <v>24</v>
      </c>
      <c r="G32" t="str">
        <f t="shared" si="1"/>
        <v>TN</v>
      </c>
      <c r="H32" t="s">
        <v>68</v>
      </c>
      <c r="I32" t="s">
        <v>24</v>
      </c>
      <c r="J32" t="str">
        <f t="shared" si="2"/>
        <v>FN</v>
      </c>
      <c r="K32" t="s">
        <v>98</v>
      </c>
      <c r="L32" t="s">
        <v>24</v>
      </c>
      <c r="M32" t="str">
        <f t="shared" si="3"/>
        <v>FN</v>
      </c>
      <c r="N32" t="s">
        <v>126</v>
      </c>
      <c r="O32" t="s">
        <v>126</v>
      </c>
      <c r="P32" t="str">
        <f t="shared" si="4"/>
        <v>TP</v>
      </c>
      <c r="Q32" t="s">
        <v>170</v>
      </c>
      <c r="R32" t="s">
        <v>24</v>
      </c>
      <c r="S32" t="str">
        <f t="shared" si="5"/>
        <v>FN</v>
      </c>
      <c r="T32" t="s">
        <v>215</v>
      </c>
      <c r="U32" t="s">
        <v>215</v>
      </c>
      <c r="V32" t="str">
        <f t="shared" si="6"/>
        <v>TP</v>
      </c>
      <c r="W32" t="s">
        <v>249</v>
      </c>
      <c r="X32" t="s">
        <v>249</v>
      </c>
      <c r="Y32" t="str">
        <f t="shared" si="7"/>
        <v>TP</v>
      </c>
      <c r="Z32" t="s">
        <v>284</v>
      </c>
      <c r="AA32" t="s">
        <v>24</v>
      </c>
      <c r="AB32" t="str">
        <f t="shared" si="8"/>
        <v>FN</v>
      </c>
      <c r="AC32" t="s">
        <v>298</v>
      </c>
      <c r="AD32" t="s">
        <v>24</v>
      </c>
      <c r="AE32" t="str">
        <f t="shared" si="9"/>
        <v>FN</v>
      </c>
      <c r="AF32">
        <v>1864</v>
      </c>
      <c r="AG32" t="s">
        <v>24</v>
      </c>
      <c r="AH32" t="str">
        <f t="shared" si="10"/>
        <v>FN</v>
      </c>
      <c r="AI32" t="s">
        <v>307</v>
      </c>
      <c r="AJ32" t="s">
        <v>24</v>
      </c>
      <c r="AK32" t="str">
        <f t="shared" si="11"/>
        <v>FN</v>
      </c>
    </row>
    <row r="33" spans="1:37" x14ac:dyDescent="0.35">
      <c r="A33" t="s">
        <v>395</v>
      </c>
      <c r="B33" t="s">
        <v>26</v>
      </c>
      <c r="C33" t="s">
        <v>24</v>
      </c>
      <c r="D33" t="str">
        <f t="shared" si="0"/>
        <v>FN</v>
      </c>
      <c r="E33">
        <v>1564</v>
      </c>
      <c r="F33" t="s">
        <v>24</v>
      </c>
      <c r="G33" t="str">
        <f t="shared" si="1"/>
        <v>FN</v>
      </c>
      <c r="H33" t="s">
        <v>69</v>
      </c>
      <c r="I33" t="s">
        <v>24</v>
      </c>
      <c r="J33" t="str">
        <f t="shared" si="2"/>
        <v>FN</v>
      </c>
      <c r="K33" t="s">
        <v>100</v>
      </c>
      <c r="L33" t="s">
        <v>24</v>
      </c>
      <c r="M33" t="str">
        <f t="shared" si="3"/>
        <v>FN</v>
      </c>
      <c r="N33" t="s">
        <v>127</v>
      </c>
      <c r="O33" t="s">
        <v>24</v>
      </c>
      <c r="P33" t="str">
        <f t="shared" si="4"/>
        <v>FN</v>
      </c>
      <c r="Q33" t="s">
        <v>171</v>
      </c>
      <c r="R33" t="s">
        <v>24</v>
      </c>
      <c r="S33" t="str">
        <f t="shared" si="5"/>
        <v>FN</v>
      </c>
      <c r="T33" t="s">
        <v>214</v>
      </c>
      <c r="U33" t="s">
        <v>24</v>
      </c>
      <c r="V33" t="str">
        <f t="shared" si="6"/>
        <v>FN</v>
      </c>
      <c r="W33" t="s">
        <v>250</v>
      </c>
      <c r="X33" t="s">
        <v>24</v>
      </c>
      <c r="Y33" t="str">
        <f t="shared" si="7"/>
        <v>FN</v>
      </c>
      <c r="Z33" t="s">
        <v>286</v>
      </c>
      <c r="AA33" t="s">
        <v>24</v>
      </c>
      <c r="AB33" t="str">
        <f t="shared" si="8"/>
        <v>FN</v>
      </c>
      <c r="AC33" t="s">
        <v>300</v>
      </c>
      <c r="AD33" t="s">
        <v>24</v>
      </c>
      <c r="AE33" t="str">
        <f t="shared" si="9"/>
        <v>FN</v>
      </c>
      <c r="AF33">
        <v>95742</v>
      </c>
      <c r="AG33" t="s">
        <v>24</v>
      </c>
      <c r="AH33" t="str">
        <f t="shared" si="10"/>
        <v>FN</v>
      </c>
      <c r="AI33" t="s">
        <v>308</v>
      </c>
      <c r="AJ33" t="s">
        <v>24</v>
      </c>
      <c r="AK33" t="str">
        <f t="shared" si="11"/>
        <v>FN</v>
      </c>
    </row>
    <row r="34" spans="1:37" x14ac:dyDescent="0.35">
      <c r="A34" t="s">
        <v>396</v>
      </c>
      <c r="B34" t="s">
        <v>26</v>
      </c>
      <c r="C34" t="s">
        <v>24</v>
      </c>
      <c r="D34" t="str">
        <f t="shared" si="0"/>
        <v>FN</v>
      </c>
      <c r="E34">
        <v>540033</v>
      </c>
      <c r="F34" t="s">
        <v>24</v>
      </c>
      <c r="G34" t="str">
        <f t="shared" si="1"/>
        <v>FN</v>
      </c>
      <c r="H34" t="s">
        <v>70</v>
      </c>
      <c r="I34" t="s">
        <v>24</v>
      </c>
      <c r="J34" t="str">
        <f t="shared" si="2"/>
        <v>FN</v>
      </c>
      <c r="K34" t="s">
        <v>100</v>
      </c>
      <c r="L34" t="s">
        <v>24</v>
      </c>
      <c r="M34" t="str">
        <f t="shared" si="3"/>
        <v>FN</v>
      </c>
      <c r="N34" t="s">
        <v>128</v>
      </c>
      <c r="O34" t="s">
        <v>24</v>
      </c>
      <c r="P34" t="str">
        <f t="shared" si="4"/>
        <v>FN</v>
      </c>
      <c r="Q34" t="s">
        <v>172</v>
      </c>
      <c r="R34" t="s">
        <v>24</v>
      </c>
      <c r="S34" t="str">
        <f t="shared" si="5"/>
        <v>FN</v>
      </c>
      <c r="T34" t="s">
        <v>216</v>
      </c>
      <c r="U34" t="s">
        <v>24</v>
      </c>
      <c r="V34" t="str">
        <f t="shared" si="6"/>
        <v>FN</v>
      </c>
      <c r="W34" t="s">
        <v>251</v>
      </c>
      <c r="X34" t="s">
        <v>24</v>
      </c>
      <c r="Y34" t="str">
        <f t="shared" si="7"/>
        <v>FN</v>
      </c>
      <c r="Z34" t="s">
        <v>283</v>
      </c>
      <c r="AA34" t="s">
        <v>24</v>
      </c>
      <c r="AB34" t="str">
        <f t="shared" si="8"/>
        <v>FN</v>
      </c>
      <c r="AC34" t="s">
        <v>299</v>
      </c>
      <c r="AD34" t="s">
        <v>24</v>
      </c>
      <c r="AE34" t="str">
        <f t="shared" si="9"/>
        <v>FN</v>
      </c>
      <c r="AF34">
        <v>3045</v>
      </c>
      <c r="AG34" t="s">
        <v>24</v>
      </c>
      <c r="AH34" t="str">
        <f t="shared" si="10"/>
        <v>FN</v>
      </c>
      <c r="AI34" t="s">
        <v>309</v>
      </c>
      <c r="AJ34" t="s">
        <v>24</v>
      </c>
      <c r="AK34" t="str">
        <f t="shared" si="11"/>
        <v>FN</v>
      </c>
    </row>
    <row r="35" spans="1:37" x14ac:dyDescent="0.35">
      <c r="A35" t="s">
        <v>397</v>
      </c>
      <c r="B35" t="s">
        <v>26</v>
      </c>
      <c r="C35" t="s">
        <v>24</v>
      </c>
      <c r="D35" t="str">
        <f t="shared" si="0"/>
        <v>FN</v>
      </c>
      <c r="E35">
        <v>655127</v>
      </c>
      <c r="F35" t="s">
        <v>24</v>
      </c>
      <c r="G35" t="str">
        <f t="shared" si="1"/>
        <v>FN</v>
      </c>
      <c r="H35" t="s">
        <v>71</v>
      </c>
      <c r="I35" t="s">
        <v>24</v>
      </c>
      <c r="J35" t="str">
        <f t="shared" si="2"/>
        <v>FN</v>
      </c>
      <c r="K35" t="s">
        <v>101</v>
      </c>
      <c r="L35" t="s">
        <v>24</v>
      </c>
      <c r="M35" t="str">
        <f t="shared" si="3"/>
        <v>FN</v>
      </c>
      <c r="N35" t="s">
        <v>129</v>
      </c>
      <c r="O35" t="s">
        <v>24</v>
      </c>
      <c r="P35" t="str">
        <f t="shared" si="4"/>
        <v>FN</v>
      </c>
      <c r="Q35" t="s">
        <v>173</v>
      </c>
      <c r="R35" t="s">
        <v>24</v>
      </c>
      <c r="S35" t="str">
        <f t="shared" si="5"/>
        <v>FN</v>
      </c>
      <c r="T35" t="s">
        <v>217</v>
      </c>
      <c r="U35" t="s">
        <v>24</v>
      </c>
      <c r="V35" t="str">
        <f t="shared" si="6"/>
        <v>FN</v>
      </c>
      <c r="W35" t="s">
        <v>252</v>
      </c>
      <c r="X35" t="s">
        <v>24</v>
      </c>
      <c r="Y35" t="str">
        <f t="shared" si="7"/>
        <v>FN</v>
      </c>
      <c r="Z35" t="s">
        <v>287</v>
      </c>
      <c r="AA35" t="s">
        <v>24</v>
      </c>
      <c r="AB35" t="str">
        <f t="shared" si="8"/>
        <v>FN</v>
      </c>
      <c r="AC35" t="s">
        <v>299</v>
      </c>
      <c r="AD35" t="s">
        <v>24</v>
      </c>
      <c r="AE35" t="str">
        <f t="shared" si="9"/>
        <v>FN</v>
      </c>
      <c r="AF35">
        <v>3820</v>
      </c>
      <c r="AG35" t="s">
        <v>24</v>
      </c>
      <c r="AH35" t="str">
        <f t="shared" si="10"/>
        <v>FN</v>
      </c>
      <c r="AI35" t="s">
        <v>310</v>
      </c>
      <c r="AJ35" t="s">
        <v>24</v>
      </c>
      <c r="AK35" t="str">
        <f t="shared" si="11"/>
        <v>FN</v>
      </c>
    </row>
    <row r="36" spans="1:37" x14ac:dyDescent="0.35">
      <c r="A36" t="s">
        <v>398</v>
      </c>
      <c r="B36" t="s">
        <v>26</v>
      </c>
      <c r="C36" t="s">
        <v>24</v>
      </c>
      <c r="D36" t="str">
        <f t="shared" si="0"/>
        <v>FN</v>
      </c>
      <c r="E36">
        <v>714400</v>
      </c>
      <c r="F36" t="s">
        <v>24</v>
      </c>
      <c r="G36" t="str">
        <f t="shared" si="1"/>
        <v>FN</v>
      </c>
      <c r="H36" t="s">
        <v>72</v>
      </c>
      <c r="I36" t="s">
        <v>24</v>
      </c>
      <c r="J36" t="str">
        <f t="shared" si="2"/>
        <v>FN</v>
      </c>
      <c r="K36" t="s">
        <v>95</v>
      </c>
      <c r="L36" t="s">
        <v>24</v>
      </c>
      <c r="M36" t="str">
        <f t="shared" si="3"/>
        <v>FN</v>
      </c>
      <c r="N36" t="s">
        <v>130</v>
      </c>
      <c r="O36" t="s">
        <v>24</v>
      </c>
      <c r="P36" t="str">
        <f t="shared" si="4"/>
        <v>FN</v>
      </c>
      <c r="Q36" t="s">
        <v>174</v>
      </c>
      <c r="R36" t="s">
        <v>24</v>
      </c>
      <c r="S36" t="str">
        <f t="shared" si="5"/>
        <v>FN</v>
      </c>
      <c r="T36" t="s">
        <v>218</v>
      </c>
      <c r="U36" t="s">
        <v>24</v>
      </c>
      <c r="V36" t="str">
        <f t="shared" si="6"/>
        <v>FN</v>
      </c>
      <c r="W36" t="s">
        <v>253</v>
      </c>
      <c r="X36" t="s">
        <v>24</v>
      </c>
      <c r="Y36" t="str">
        <f t="shared" si="7"/>
        <v>FN</v>
      </c>
      <c r="Z36" t="s">
        <v>281</v>
      </c>
      <c r="AA36" t="s">
        <v>24</v>
      </c>
      <c r="AB36" t="str">
        <f t="shared" si="8"/>
        <v>FN</v>
      </c>
      <c r="AC36" t="s">
        <v>24</v>
      </c>
      <c r="AD36" t="s">
        <v>24</v>
      </c>
      <c r="AE36" t="str">
        <f t="shared" si="9"/>
        <v>TN</v>
      </c>
      <c r="AF36">
        <v>3262</v>
      </c>
      <c r="AG36" t="s">
        <v>24</v>
      </c>
      <c r="AH36" t="str">
        <f t="shared" si="10"/>
        <v>FN</v>
      </c>
      <c r="AI36" t="s">
        <v>311</v>
      </c>
      <c r="AJ36" t="s">
        <v>24</v>
      </c>
      <c r="AK36" t="str">
        <f t="shared" si="11"/>
        <v>FN</v>
      </c>
    </row>
    <row r="37" spans="1:37" x14ac:dyDescent="0.35">
      <c r="A37" t="s">
        <v>399</v>
      </c>
      <c r="B37" t="s">
        <v>26</v>
      </c>
      <c r="C37" t="s">
        <v>24</v>
      </c>
      <c r="D37" t="str">
        <f t="shared" si="0"/>
        <v>FN</v>
      </c>
      <c r="E37">
        <v>340961</v>
      </c>
      <c r="F37" t="s">
        <v>24</v>
      </c>
      <c r="G37" t="str">
        <f t="shared" si="1"/>
        <v>FN</v>
      </c>
      <c r="H37" t="s">
        <v>73</v>
      </c>
      <c r="I37" t="s">
        <v>24</v>
      </c>
      <c r="J37" t="str">
        <f t="shared" si="2"/>
        <v>FN</v>
      </c>
      <c r="K37" t="s">
        <v>94</v>
      </c>
      <c r="L37" t="s">
        <v>24</v>
      </c>
      <c r="M37" t="str">
        <f t="shared" si="3"/>
        <v>FN</v>
      </c>
      <c r="N37" t="s">
        <v>131</v>
      </c>
      <c r="O37" t="s">
        <v>24</v>
      </c>
      <c r="P37" t="str">
        <f t="shared" si="4"/>
        <v>FN</v>
      </c>
      <c r="Q37" t="s">
        <v>175</v>
      </c>
      <c r="R37" t="s">
        <v>24</v>
      </c>
      <c r="S37" t="str">
        <f t="shared" si="5"/>
        <v>FN</v>
      </c>
      <c r="T37" t="s">
        <v>24</v>
      </c>
      <c r="U37" t="s">
        <v>24</v>
      </c>
      <c r="V37" t="str">
        <f t="shared" si="6"/>
        <v>TN</v>
      </c>
      <c r="W37" t="s">
        <v>254</v>
      </c>
      <c r="X37" t="s">
        <v>24</v>
      </c>
      <c r="Y37" t="str">
        <f t="shared" si="7"/>
        <v>FN</v>
      </c>
      <c r="Z37" t="s">
        <v>288</v>
      </c>
      <c r="AA37" t="s">
        <v>24</v>
      </c>
      <c r="AB37" t="str">
        <f t="shared" si="8"/>
        <v>FN</v>
      </c>
      <c r="AC37" t="s">
        <v>24</v>
      </c>
      <c r="AD37" t="s">
        <v>24</v>
      </c>
      <c r="AE37" t="str">
        <f t="shared" si="9"/>
        <v>TN</v>
      </c>
      <c r="AF37">
        <v>3431</v>
      </c>
      <c r="AG37" t="s">
        <v>24</v>
      </c>
      <c r="AH37" t="str">
        <f t="shared" si="10"/>
        <v>FN</v>
      </c>
      <c r="AI37" t="s">
        <v>312</v>
      </c>
      <c r="AJ37" t="s">
        <v>24</v>
      </c>
      <c r="AK37" t="str">
        <f t="shared" si="11"/>
        <v>FN</v>
      </c>
    </row>
    <row r="38" spans="1:37" x14ac:dyDescent="0.35">
      <c r="A38" t="s">
        <v>400</v>
      </c>
      <c r="B38" t="s">
        <v>26</v>
      </c>
      <c r="C38" t="s">
        <v>24</v>
      </c>
      <c r="D38" t="str">
        <f t="shared" si="0"/>
        <v>FN</v>
      </c>
      <c r="E38">
        <v>737341</v>
      </c>
      <c r="F38" t="s">
        <v>24</v>
      </c>
      <c r="G38" t="str">
        <f t="shared" si="1"/>
        <v>FN</v>
      </c>
      <c r="H38" t="s">
        <v>74</v>
      </c>
      <c r="I38" t="s">
        <v>24</v>
      </c>
      <c r="J38" t="str">
        <f t="shared" si="2"/>
        <v>FN</v>
      </c>
      <c r="K38" t="s">
        <v>95</v>
      </c>
      <c r="L38" t="s">
        <v>24</v>
      </c>
      <c r="M38" t="str">
        <f t="shared" si="3"/>
        <v>FN</v>
      </c>
      <c r="N38" t="s">
        <v>132</v>
      </c>
      <c r="O38" t="s">
        <v>24</v>
      </c>
      <c r="P38" t="str">
        <f t="shared" si="4"/>
        <v>FN</v>
      </c>
      <c r="Q38" t="s">
        <v>176</v>
      </c>
      <c r="R38" t="s">
        <v>24</v>
      </c>
      <c r="S38" t="str">
        <f t="shared" si="5"/>
        <v>FN</v>
      </c>
      <c r="T38" t="s">
        <v>219</v>
      </c>
      <c r="U38" t="s">
        <v>24</v>
      </c>
      <c r="V38" t="str">
        <f t="shared" si="6"/>
        <v>FN</v>
      </c>
      <c r="W38" t="s">
        <v>255</v>
      </c>
      <c r="X38" t="s">
        <v>24</v>
      </c>
      <c r="Y38" t="str">
        <f t="shared" si="7"/>
        <v>FN</v>
      </c>
      <c r="Z38" t="s">
        <v>281</v>
      </c>
      <c r="AA38" t="s">
        <v>24</v>
      </c>
      <c r="AB38" t="str">
        <f t="shared" si="8"/>
        <v>FN</v>
      </c>
      <c r="AC38" t="s">
        <v>299</v>
      </c>
      <c r="AD38" t="s">
        <v>24</v>
      </c>
      <c r="AE38" t="str">
        <f t="shared" si="9"/>
        <v>FN</v>
      </c>
      <c r="AF38">
        <v>3038</v>
      </c>
      <c r="AG38" t="s">
        <v>24</v>
      </c>
      <c r="AH38" t="str">
        <f t="shared" si="10"/>
        <v>FN</v>
      </c>
      <c r="AI38" t="s">
        <v>313</v>
      </c>
      <c r="AJ38" t="s">
        <v>24</v>
      </c>
      <c r="AK38" t="str">
        <f t="shared" si="11"/>
        <v>FN</v>
      </c>
    </row>
    <row r="39" spans="1:37" x14ac:dyDescent="0.35">
      <c r="A39" t="s">
        <v>401</v>
      </c>
      <c r="B39" t="s">
        <v>27</v>
      </c>
      <c r="C39" t="s">
        <v>24</v>
      </c>
      <c r="D39" t="str">
        <f t="shared" si="0"/>
        <v>FN</v>
      </c>
      <c r="E39" t="s">
        <v>48</v>
      </c>
      <c r="F39" t="s">
        <v>24</v>
      </c>
      <c r="G39" t="str">
        <f t="shared" si="1"/>
        <v>FN</v>
      </c>
      <c r="H39" t="s">
        <v>75</v>
      </c>
      <c r="I39" t="s">
        <v>24</v>
      </c>
      <c r="J39" t="str">
        <f t="shared" si="2"/>
        <v>FN</v>
      </c>
      <c r="K39" t="s">
        <v>103</v>
      </c>
      <c r="L39" t="s">
        <v>24</v>
      </c>
      <c r="M39" t="str">
        <f t="shared" si="3"/>
        <v>FN</v>
      </c>
      <c r="N39" t="s">
        <v>133</v>
      </c>
      <c r="O39" t="s">
        <v>24</v>
      </c>
      <c r="P39" t="str">
        <f t="shared" si="4"/>
        <v>FN</v>
      </c>
      <c r="Q39" t="s">
        <v>177</v>
      </c>
      <c r="R39" t="s">
        <v>24</v>
      </c>
      <c r="S39" t="str">
        <f t="shared" si="5"/>
        <v>FN</v>
      </c>
      <c r="T39" t="s">
        <v>24</v>
      </c>
      <c r="U39" t="s">
        <v>24</v>
      </c>
      <c r="V39" t="str">
        <f t="shared" si="6"/>
        <v>TN</v>
      </c>
      <c r="W39" t="s">
        <v>256</v>
      </c>
      <c r="X39" t="s">
        <v>24</v>
      </c>
      <c r="Y39" t="str">
        <f t="shared" si="7"/>
        <v>FN</v>
      </c>
      <c r="Z39" t="s">
        <v>289</v>
      </c>
      <c r="AA39" t="s">
        <v>24</v>
      </c>
      <c r="AB39" t="str">
        <f t="shared" si="8"/>
        <v>FN</v>
      </c>
      <c r="AC39" t="s">
        <v>300</v>
      </c>
      <c r="AD39" t="s">
        <v>24</v>
      </c>
      <c r="AE39" t="str">
        <f t="shared" si="9"/>
        <v>FN</v>
      </c>
      <c r="AF39">
        <v>92009</v>
      </c>
      <c r="AG39" t="s">
        <v>24</v>
      </c>
      <c r="AH39" t="str">
        <f t="shared" si="10"/>
        <v>FN</v>
      </c>
      <c r="AI39" t="s">
        <v>314</v>
      </c>
      <c r="AJ39" t="s">
        <v>24</v>
      </c>
      <c r="AK39" t="str">
        <f t="shared" si="11"/>
        <v>FN</v>
      </c>
    </row>
    <row r="40" spans="1:37" x14ac:dyDescent="0.35">
      <c r="A40" t="s">
        <v>402</v>
      </c>
      <c r="B40" t="s">
        <v>27</v>
      </c>
      <c r="C40" t="s">
        <v>24</v>
      </c>
      <c r="D40" t="str">
        <f t="shared" si="0"/>
        <v>FN</v>
      </c>
      <c r="E40" t="s">
        <v>49</v>
      </c>
      <c r="F40" t="s">
        <v>24</v>
      </c>
      <c r="G40" t="str">
        <f t="shared" si="1"/>
        <v>FN</v>
      </c>
      <c r="H40" t="s">
        <v>76</v>
      </c>
      <c r="I40" t="s">
        <v>24</v>
      </c>
      <c r="J40" t="str">
        <f t="shared" si="2"/>
        <v>FN</v>
      </c>
      <c r="K40" t="s">
        <v>103</v>
      </c>
      <c r="L40" t="s">
        <v>24</v>
      </c>
      <c r="M40" t="str">
        <f t="shared" si="3"/>
        <v>FN</v>
      </c>
      <c r="N40" t="s">
        <v>134</v>
      </c>
      <c r="O40" t="s">
        <v>24</v>
      </c>
      <c r="P40" t="str">
        <f t="shared" si="4"/>
        <v>FN</v>
      </c>
      <c r="Q40" t="s">
        <v>178</v>
      </c>
      <c r="R40" t="s">
        <v>24</v>
      </c>
      <c r="S40" t="str">
        <f t="shared" si="5"/>
        <v>FN</v>
      </c>
      <c r="T40" t="s">
        <v>24</v>
      </c>
      <c r="U40" t="s">
        <v>24</v>
      </c>
      <c r="V40" t="str">
        <f t="shared" si="6"/>
        <v>TN</v>
      </c>
      <c r="W40" t="s">
        <v>257</v>
      </c>
      <c r="X40" t="s">
        <v>24</v>
      </c>
      <c r="Y40" t="str">
        <f t="shared" si="7"/>
        <v>FN</v>
      </c>
      <c r="Z40" t="s">
        <v>283</v>
      </c>
      <c r="AA40" t="s">
        <v>24</v>
      </c>
      <c r="AB40" t="str">
        <f t="shared" si="8"/>
        <v>FN</v>
      </c>
      <c r="AC40" t="s">
        <v>300</v>
      </c>
      <c r="AD40" t="s">
        <v>24</v>
      </c>
      <c r="AE40" t="str">
        <f t="shared" si="9"/>
        <v>FN</v>
      </c>
      <c r="AF40">
        <v>91770</v>
      </c>
      <c r="AG40" t="s">
        <v>24</v>
      </c>
      <c r="AH40" t="str">
        <f t="shared" si="10"/>
        <v>FN</v>
      </c>
      <c r="AI40" t="s">
        <v>315</v>
      </c>
      <c r="AJ40" t="s">
        <v>24</v>
      </c>
      <c r="AK40" t="str">
        <f t="shared" si="11"/>
        <v>FN</v>
      </c>
    </row>
    <row r="41" spans="1:37" x14ac:dyDescent="0.35">
      <c r="A41" t="s">
        <v>28</v>
      </c>
      <c r="B41" t="s">
        <v>25</v>
      </c>
      <c r="C41" t="s">
        <v>25</v>
      </c>
      <c r="D41" t="str">
        <f t="shared" si="0"/>
        <v>TP</v>
      </c>
      <c r="E41">
        <v>43193778</v>
      </c>
      <c r="F41">
        <v>43193778</v>
      </c>
      <c r="G41" t="str">
        <f t="shared" si="1"/>
        <v>TP</v>
      </c>
      <c r="H41" t="s">
        <v>77</v>
      </c>
      <c r="I41" t="s">
        <v>77</v>
      </c>
      <c r="J41" t="str">
        <f t="shared" si="2"/>
        <v>TP</v>
      </c>
      <c r="K41" t="s">
        <v>97</v>
      </c>
      <c r="L41" t="s">
        <v>97</v>
      </c>
      <c r="M41" t="str">
        <f t="shared" si="3"/>
        <v>TP</v>
      </c>
      <c r="N41" t="s">
        <v>135</v>
      </c>
      <c r="O41" t="s">
        <v>135</v>
      </c>
      <c r="P41" t="str">
        <f t="shared" si="4"/>
        <v>TP</v>
      </c>
      <c r="Q41" t="s">
        <v>179</v>
      </c>
      <c r="R41" t="s">
        <v>179</v>
      </c>
      <c r="S41" t="str">
        <f t="shared" si="5"/>
        <v>TP</v>
      </c>
      <c r="T41" t="s">
        <v>220</v>
      </c>
      <c r="U41" t="s">
        <v>220</v>
      </c>
      <c r="V41" t="str">
        <f t="shared" si="6"/>
        <v>TP</v>
      </c>
      <c r="W41" t="s">
        <v>258</v>
      </c>
      <c r="X41" t="s">
        <v>258</v>
      </c>
      <c r="Y41" t="str">
        <f t="shared" si="7"/>
        <v>TP</v>
      </c>
      <c r="Z41" t="s">
        <v>283</v>
      </c>
      <c r="AA41" t="s">
        <v>283</v>
      </c>
      <c r="AB41" t="str">
        <f t="shared" si="8"/>
        <v>TP</v>
      </c>
      <c r="AC41" t="s">
        <v>298</v>
      </c>
      <c r="AD41" t="s">
        <v>298</v>
      </c>
      <c r="AE41" t="str">
        <f t="shared" si="9"/>
        <v>TP</v>
      </c>
      <c r="AF41">
        <v>2062</v>
      </c>
      <c r="AG41">
        <v>2062</v>
      </c>
      <c r="AH41" t="str">
        <f t="shared" si="10"/>
        <v>TP</v>
      </c>
      <c r="AI41" t="s">
        <v>316</v>
      </c>
      <c r="AJ41" t="s">
        <v>316</v>
      </c>
      <c r="AK41" t="str">
        <f t="shared" si="11"/>
        <v>TP</v>
      </c>
    </row>
    <row r="42" spans="1:37" x14ac:dyDescent="0.35">
      <c r="A42" t="s">
        <v>29</v>
      </c>
      <c r="B42" t="s">
        <v>25</v>
      </c>
      <c r="C42" t="s">
        <v>25</v>
      </c>
      <c r="D42" t="str">
        <f t="shared" si="0"/>
        <v>TP</v>
      </c>
      <c r="E42">
        <v>204668732</v>
      </c>
      <c r="F42">
        <v>204668732</v>
      </c>
      <c r="G42" t="str">
        <f t="shared" si="1"/>
        <v>TP</v>
      </c>
      <c r="H42" t="s">
        <v>78</v>
      </c>
      <c r="I42" t="s">
        <v>78</v>
      </c>
      <c r="J42" t="str">
        <f t="shared" si="2"/>
        <v>TP</v>
      </c>
      <c r="K42" t="s">
        <v>99</v>
      </c>
      <c r="L42" t="s">
        <v>99</v>
      </c>
      <c r="M42" t="str">
        <f t="shared" si="3"/>
        <v>TP</v>
      </c>
      <c r="N42" t="s">
        <v>136</v>
      </c>
      <c r="O42" t="s">
        <v>136</v>
      </c>
      <c r="P42" t="str">
        <f t="shared" si="4"/>
        <v>TP</v>
      </c>
      <c r="Q42" t="s">
        <v>180</v>
      </c>
      <c r="R42" t="s">
        <v>180</v>
      </c>
      <c r="S42" t="str">
        <f t="shared" si="5"/>
        <v>TP</v>
      </c>
      <c r="T42" t="s">
        <v>212</v>
      </c>
      <c r="U42" t="s">
        <v>212</v>
      </c>
      <c r="V42" t="str">
        <f t="shared" si="6"/>
        <v>TP</v>
      </c>
      <c r="W42" t="s">
        <v>259</v>
      </c>
      <c r="X42" t="s">
        <v>259</v>
      </c>
      <c r="Y42" t="str">
        <f t="shared" si="7"/>
        <v>TP</v>
      </c>
      <c r="Z42" t="s">
        <v>285</v>
      </c>
      <c r="AA42" t="s">
        <v>285</v>
      </c>
      <c r="AB42" t="str">
        <f t="shared" si="8"/>
        <v>TP</v>
      </c>
      <c r="AC42" t="s">
        <v>298</v>
      </c>
      <c r="AD42" t="s">
        <v>298</v>
      </c>
      <c r="AE42" t="str">
        <f t="shared" si="9"/>
        <v>TP</v>
      </c>
      <c r="AF42">
        <v>2481</v>
      </c>
      <c r="AG42">
        <v>2481</v>
      </c>
      <c r="AH42" t="str">
        <f t="shared" si="10"/>
        <v>TP</v>
      </c>
      <c r="AI42" t="s">
        <v>317</v>
      </c>
      <c r="AJ42" t="s">
        <v>317</v>
      </c>
      <c r="AK42" t="str">
        <f t="shared" si="11"/>
        <v>TP</v>
      </c>
    </row>
    <row r="43" spans="1:37" x14ac:dyDescent="0.35">
      <c r="A43" t="s">
        <v>30</v>
      </c>
      <c r="B43" t="s">
        <v>25</v>
      </c>
      <c r="C43" t="s">
        <v>25</v>
      </c>
      <c r="D43" t="str">
        <f t="shared" si="0"/>
        <v>TP</v>
      </c>
      <c r="E43">
        <v>204668732</v>
      </c>
      <c r="F43">
        <v>204668732</v>
      </c>
      <c r="G43" t="str">
        <f t="shared" si="1"/>
        <v>TP</v>
      </c>
      <c r="H43" t="s">
        <v>78</v>
      </c>
      <c r="I43" t="s">
        <v>78</v>
      </c>
      <c r="J43" t="str">
        <f t="shared" si="2"/>
        <v>TP</v>
      </c>
      <c r="K43" t="s">
        <v>99</v>
      </c>
      <c r="L43" t="s">
        <v>99</v>
      </c>
      <c r="M43" t="str">
        <f t="shared" si="3"/>
        <v>TP</v>
      </c>
      <c r="N43" t="s">
        <v>136</v>
      </c>
      <c r="O43" t="s">
        <v>136</v>
      </c>
      <c r="P43" t="str">
        <f t="shared" si="4"/>
        <v>TP</v>
      </c>
      <c r="Q43" t="s">
        <v>180</v>
      </c>
      <c r="R43" t="s">
        <v>180</v>
      </c>
      <c r="S43" t="str">
        <f t="shared" si="5"/>
        <v>TP</v>
      </c>
      <c r="T43" t="s">
        <v>212</v>
      </c>
      <c r="U43" t="s">
        <v>212</v>
      </c>
      <c r="V43" t="str">
        <f t="shared" si="6"/>
        <v>TP</v>
      </c>
      <c r="W43" t="s">
        <v>260</v>
      </c>
      <c r="X43" t="s">
        <v>260</v>
      </c>
      <c r="Y43" t="str">
        <f t="shared" si="7"/>
        <v>TP</v>
      </c>
      <c r="Z43" t="s">
        <v>285</v>
      </c>
      <c r="AA43" t="s">
        <v>285</v>
      </c>
      <c r="AB43" t="str">
        <f t="shared" si="8"/>
        <v>TP</v>
      </c>
      <c r="AC43" t="s">
        <v>298</v>
      </c>
      <c r="AD43" t="s">
        <v>298</v>
      </c>
      <c r="AE43" t="str">
        <f t="shared" si="9"/>
        <v>TP</v>
      </c>
      <c r="AF43">
        <v>2481</v>
      </c>
      <c r="AG43">
        <v>2481</v>
      </c>
      <c r="AH43" t="str">
        <f t="shared" si="10"/>
        <v>TP</v>
      </c>
      <c r="AI43" t="s">
        <v>318</v>
      </c>
      <c r="AJ43" t="s">
        <v>319</v>
      </c>
      <c r="AK43" t="str">
        <f t="shared" si="11"/>
        <v>FPFN</v>
      </c>
    </row>
    <row r="44" spans="1:37" x14ac:dyDescent="0.35">
      <c r="A44" t="s">
        <v>31</v>
      </c>
      <c r="B44" t="s">
        <v>25</v>
      </c>
      <c r="C44" t="s">
        <v>25</v>
      </c>
      <c r="D44" t="str">
        <f t="shared" si="0"/>
        <v>TP</v>
      </c>
      <c r="E44">
        <v>986887</v>
      </c>
      <c r="F44">
        <v>986887</v>
      </c>
      <c r="G44" t="str">
        <f t="shared" si="1"/>
        <v>TP</v>
      </c>
      <c r="H44" t="s">
        <v>79</v>
      </c>
      <c r="I44" t="s">
        <v>79</v>
      </c>
      <c r="J44" t="str">
        <f t="shared" si="2"/>
        <v>TP</v>
      </c>
      <c r="K44" t="s">
        <v>99</v>
      </c>
      <c r="L44" t="s">
        <v>99</v>
      </c>
      <c r="M44" t="str">
        <f t="shared" si="3"/>
        <v>TP</v>
      </c>
      <c r="N44" t="s">
        <v>137</v>
      </c>
      <c r="O44" t="s">
        <v>137</v>
      </c>
      <c r="P44" t="str">
        <f t="shared" si="4"/>
        <v>TP</v>
      </c>
      <c r="Q44" t="s">
        <v>181</v>
      </c>
      <c r="R44" t="s">
        <v>181</v>
      </c>
      <c r="S44" t="str">
        <f t="shared" si="5"/>
        <v>TP</v>
      </c>
      <c r="T44" t="s">
        <v>221</v>
      </c>
      <c r="U44" t="s">
        <v>221</v>
      </c>
      <c r="V44" t="str">
        <f t="shared" si="6"/>
        <v>TP</v>
      </c>
      <c r="W44" t="s">
        <v>261</v>
      </c>
      <c r="X44" t="s">
        <v>261</v>
      </c>
      <c r="Y44" t="str">
        <f t="shared" si="7"/>
        <v>TP</v>
      </c>
      <c r="Z44" t="s">
        <v>285</v>
      </c>
      <c r="AA44" t="s">
        <v>285</v>
      </c>
      <c r="AB44" t="str">
        <f t="shared" si="8"/>
        <v>TP</v>
      </c>
      <c r="AC44" t="s">
        <v>298</v>
      </c>
      <c r="AD44" t="s">
        <v>298</v>
      </c>
      <c r="AE44" t="str">
        <f t="shared" si="9"/>
        <v>TP</v>
      </c>
      <c r="AF44">
        <v>2645</v>
      </c>
      <c r="AG44">
        <v>2645</v>
      </c>
      <c r="AH44" t="str">
        <f t="shared" si="10"/>
        <v>TP</v>
      </c>
      <c r="AI44" t="s">
        <v>320</v>
      </c>
      <c r="AJ44" t="s">
        <v>320</v>
      </c>
      <c r="AK44" t="str">
        <f t="shared" si="11"/>
        <v>TP</v>
      </c>
    </row>
    <row r="45" spans="1:37" x14ac:dyDescent="0.35">
      <c r="A45" t="s">
        <v>32</v>
      </c>
      <c r="B45" t="s">
        <v>25</v>
      </c>
      <c r="C45" t="s">
        <v>25</v>
      </c>
      <c r="D45" t="str">
        <f t="shared" si="0"/>
        <v>TP</v>
      </c>
      <c r="E45">
        <v>203273347</v>
      </c>
      <c r="F45">
        <v>203273347</v>
      </c>
      <c r="G45" t="str">
        <f t="shared" si="1"/>
        <v>TP</v>
      </c>
      <c r="H45" t="s">
        <v>80</v>
      </c>
      <c r="I45" t="s">
        <v>80</v>
      </c>
      <c r="J45" t="str">
        <f t="shared" si="2"/>
        <v>TP</v>
      </c>
      <c r="K45" t="s">
        <v>97</v>
      </c>
      <c r="L45" t="s">
        <v>97</v>
      </c>
      <c r="M45" t="str">
        <f t="shared" si="3"/>
        <v>TP</v>
      </c>
      <c r="N45" t="s">
        <v>138</v>
      </c>
      <c r="O45" t="s">
        <v>138</v>
      </c>
      <c r="P45" t="str">
        <f t="shared" si="4"/>
        <v>TP</v>
      </c>
      <c r="Q45" t="s">
        <v>168</v>
      </c>
      <c r="R45" t="s">
        <v>168</v>
      </c>
      <c r="S45" t="str">
        <f t="shared" si="5"/>
        <v>TP</v>
      </c>
      <c r="T45" t="s">
        <v>222</v>
      </c>
      <c r="U45" t="s">
        <v>222</v>
      </c>
      <c r="V45" t="str">
        <f t="shared" si="6"/>
        <v>TP</v>
      </c>
      <c r="W45" t="s">
        <v>262</v>
      </c>
      <c r="X45" t="s">
        <v>262</v>
      </c>
      <c r="Y45" t="str">
        <f t="shared" si="7"/>
        <v>TP</v>
      </c>
      <c r="Z45" t="s">
        <v>282</v>
      </c>
      <c r="AA45" t="s">
        <v>282</v>
      </c>
      <c r="AB45" t="str">
        <f t="shared" si="8"/>
        <v>TP</v>
      </c>
      <c r="AC45" t="s">
        <v>298</v>
      </c>
      <c r="AD45" t="s">
        <v>298</v>
      </c>
      <c r="AE45" t="str">
        <f t="shared" si="9"/>
        <v>TP</v>
      </c>
      <c r="AF45">
        <v>2140</v>
      </c>
      <c r="AG45">
        <v>2140</v>
      </c>
      <c r="AH45" t="str">
        <f t="shared" si="10"/>
        <v>TP</v>
      </c>
      <c r="AI45" t="s">
        <v>321</v>
      </c>
      <c r="AJ45" t="s">
        <v>321</v>
      </c>
      <c r="AK45" t="str">
        <f t="shared" si="11"/>
        <v>TP</v>
      </c>
    </row>
    <row r="46" spans="1:37" x14ac:dyDescent="0.35">
      <c r="A46" t="s">
        <v>33</v>
      </c>
      <c r="B46" t="s">
        <v>26</v>
      </c>
      <c r="C46" t="s">
        <v>26</v>
      </c>
      <c r="D46" t="str">
        <f t="shared" si="0"/>
        <v>TP</v>
      </c>
      <c r="E46">
        <v>263268</v>
      </c>
      <c r="F46">
        <v>263268</v>
      </c>
      <c r="G46" t="str">
        <f t="shared" si="1"/>
        <v>TP</v>
      </c>
      <c r="H46" t="s">
        <v>81</v>
      </c>
      <c r="I46" t="s">
        <v>81</v>
      </c>
      <c r="J46" t="str">
        <f t="shared" si="2"/>
        <v>TP</v>
      </c>
      <c r="K46" t="s">
        <v>100</v>
      </c>
      <c r="L46" t="s">
        <v>100</v>
      </c>
      <c r="M46" t="str">
        <f t="shared" si="3"/>
        <v>TP</v>
      </c>
      <c r="N46" t="s">
        <v>139</v>
      </c>
      <c r="O46" t="s">
        <v>139</v>
      </c>
      <c r="P46" t="str">
        <f t="shared" si="4"/>
        <v>TP</v>
      </c>
      <c r="Q46" t="s">
        <v>182</v>
      </c>
      <c r="R46" t="s">
        <v>182</v>
      </c>
      <c r="S46" t="str">
        <f t="shared" si="5"/>
        <v>TP</v>
      </c>
      <c r="T46" t="s">
        <v>223</v>
      </c>
      <c r="U46" t="s">
        <v>223</v>
      </c>
      <c r="V46" t="str">
        <f t="shared" si="6"/>
        <v>TP</v>
      </c>
      <c r="W46" t="s">
        <v>263</v>
      </c>
      <c r="X46" t="s">
        <v>263</v>
      </c>
      <c r="Y46" t="str">
        <f t="shared" si="7"/>
        <v>TP</v>
      </c>
      <c r="Z46" t="s">
        <v>283</v>
      </c>
      <c r="AA46" t="s">
        <v>283</v>
      </c>
      <c r="AB46" t="str">
        <f t="shared" si="8"/>
        <v>TP</v>
      </c>
      <c r="AC46" t="s">
        <v>299</v>
      </c>
      <c r="AD46" t="s">
        <v>299</v>
      </c>
      <c r="AE46" t="str">
        <f t="shared" si="9"/>
        <v>TP</v>
      </c>
      <c r="AF46">
        <v>3257</v>
      </c>
      <c r="AG46">
        <v>3257</v>
      </c>
      <c r="AH46" t="str">
        <f t="shared" si="10"/>
        <v>TP</v>
      </c>
      <c r="AI46" t="s">
        <v>322</v>
      </c>
      <c r="AJ46" t="s">
        <v>24</v>
      </c>
      <c r="AK46" t="str">
        <f t="shared" si="11"/>
        <v>FN</v>
      </c>
    </row>
    <row r="47" spans="1:37" x14ac:dyDescent="0.35">
      <c r="A47" t="s">
        <v>34</v>
      </c>
      <c r="B47" t="s">
        <v>26</v>
      </c>
      <c r="C47" t="s">
        <v>26</v>
      </c>
      <c r="D47" t="str">
        <f t="shared" si="0"/>
        <v>TP</v>
      </c>
      <c r="E47">
        <v>461619</v>
      </c>
      <c r="F47">
        <v>461619</v>
      </c>
      <c r="G47" t="str">
        <f t="shared" si="1"/>
        <v>TP</v>
      </c>
      <c r="H47" t="s">
        <v>82</v>
      </c>
      <c r="I47" t="s">
        <v>82</v>
      </c>
      <c r="J47" t="str">
        <f t="shared" si="2"/>
        <v>TP</v>
      </c>
      <c r="K47" t="s">
        <v>101</v>
      </c>
      <c r="L47" t="s">
        <v>101</v>
      </c>
      <c r="M47" t="str">
        <f t="shared" si="3"/>
        <v>TP</v>
      </c>
      <c r="N47" t="s">
        <v>140</v>
      </c>
      <c r="O47" t="s">
        <v>140</v>
      </c>
      <c r="P47" t="str">
        <f t="shared" si="4"/>
        <v>TP</v>
      </c>
      <c r="Q47" t="s">
        <v>183</v>
      </c>
      <c r="R47" t="s">
        <v>183</v>
      </c>
      <c r="S47" t="str">
        <f t="shared" si="5"/>
        <v>TP</v>
      </c>
      <c r="T47" t="s">
        <v>224</v>
      </c>
      <c r="U47" t="s">
        <v>224</v>
      </c>
      <c r="V47" t="str">
        <f t="shared" si="6"/>
        <v>TP</v>
      </c>
      <c r="W47" t="s">
        <v>264</v>
      </c>
      <c r="X47" t="s">
        <v>264</v>
      </c>
      <c r="Y47" t="str">
        <f t="shared" si="7"/>
        <v>TP</v>
      </c>
      <c r="Z47" t="s">
        <v>287</v>
      </c>
      <c r="AA47" t="s">
        <v>287</v>
      </c>
      <c r="AB47" t="str">
        <f t="shared" si="8"/>
        <v>TP</v>
      </c>
      <c r="AC47" t="s">
        <v>299</v>
      </c>
      <c r="AD47" t="s">
        <v>299</v>
      </c>
      <c r="AE47" t="str">
        <f t="shared" si="9"/>
        <v>TP</v>
      </c>
      <c r="AF47">
        <v>3053</v>
      </c>
      <c r="AG47">
        <v>3053</v>
      </c>
      <c r="AH47" t="str">
        <f t="shared" si="10"/>
        <v>TP</v>
      </c>
      <c r="AI47" t="s">
        <v>323</v>
      </c>
      <c r="AJ47" t="s">
        <v>324</v>
      </c>
      <c r="AK47" t="str">
        <f t="shared" si="11"/>
        <v>FPFN</v>
      </c>
    </row>
    <row r="48" spans="1:37" x14ac:dyDescent="0.35">
      <c r="A48" t="s">
        <v>35</v>
      </c>
      <c r="B48" t="s">
        <v>26</v>
      </c>
      <c r="C48" t="s">
        <v>26</v>
      </c>
      <c r="D48" t="str">
        <f t="shared" si="0"/>
        <v>TP</v>
      </c>
      <c r="E48">
        <v>484404</v>
      </c>
      <c r="F48">
        <v>484404</v>
      </c>
      <c r="G48" t="str">
        <f t="shared" si="1"/>
        <v>TP</v>
      </c>
      <c r="H48" t="s">
        <v>83</v>
      </c>
      <c r="I48" t="s">
        <v>83</v>
      </c>
      <c r="J48" t="str">
        <f t="shared" si="2"/>
        <v>TP</v>
      </c>
      <c r="K48" t="s">
        <v>101</v>
      </c>
      <c r="L48" t="s">
        <v>101</v>
      </c>
      <c r="M48" t="str">
        <f t="shared" si="3"/>
        <v>TP</v>
      </c>
      <c r="N48" t="s">
        <v>141</v>
      </c>
      <c r="O48" t="s">
        <v>141</v>
      </c>
      <c r="P48" t="str">
        <f t="shared" si="4"/>
        <v>TP</v>
      </c>
      <c r="Q48" t="s">
        <v>184</v>
      </c>
      <c r="R48" t="s">
        <v>185</v>
      </c>
      <c r="S48" t="str">
        <f t="shared" si="5"/>
        <v>FPFN</v>
      </c>
      <c r="T48" t="s">
        <v>225</v>
      </c>
      <c r="U48" t="s">
        <v>225</v>
      </c>
      <c r="V48" t="str">
        <f t="shared" si="6"/>
        <v>TP</v>
      </c>
      <c r="W48" t="s">
        <v>265</v>
      </c>
      <c r="X48" t="s">
        <v>265</v>
      </c>
      <c r="Y48" t="str">
        <f t="shared" si="7"/>
        <v>TP</v>
      </c>
      <c r="Z48" t="s">
        <v>290</v>
      </c>
      <c r="AA48" t="s">
        <v>290</v>
      </c>
      <c r="AB48" t="str">
        <f t="shared" si="8"/>
        <v>TP</v>
      </c>
      <c r="AC48" t="s">
        <v>299</v>
      </c>
      <c r="AD48" t="s">
        <v>299</v>
      </c>
      <c r="AE48" t="str">
        <f t="shared" si="9"/>
        <v>TP</v>
      </c>
      <c r="AF48">
        <v>3110</v>
      </c>
      <c r="AG48">
        <v>3110</v>
      </c>
      <c r="AH48" t="str">
        <f t="shared" si="10"/>
        <v>TP</v>
      </c>
      <c r="AI48" t="s">
        <v>325</v>
      </c>
      <c r="AJ48" t="s">
        <v>326</v>
      </c>
      <c r="AK48" t="str">
        <f t="shared" si="11"/>
        <v>FPFN</v>
      </c>
    </row>
    <row r="49" spans="1:37" x14ac:dyDescent="0.35">
      <c r="A49" t="s">
        <v>36</v>
      </c>
      <c r="B49" t="s">
        <v>26</v>
      </c>
      <c r="C49" t="s">
        <v>26</v>
      </c>
      <c r="D49" t="str">
        <f t="shared" si="0"/>
        <v>TP</v>
      </c>
      <c r="E49">
        <v>579400</v>
      </c>
      <c r="F49">
        <v>579400</v>
      </c>
      <c r="G49" t="str">
        <f t="shared" si="1"/>
        <v>TP</v>
      </c>
      <c r="H49" t="s">
        <v>84</v>
      </c>
      <c r="I49" t="s">
        <v>84</v>
      </c>
      <c r="J49" t="str">
        <f t="shared" si="2"/>
        <v>TP</v>
      </c>
      <c r="K49" t="s">
        <v>104</v>
      </c>
      <c r="L49" t="s">
        <v>104</v>
      </c>
      <c r="M49" t="str">
        <f t="shared" si="3"/>
        <v>TP</v>
      </c>
      <c r="N49" t="s">
        <v>142</v>
      </c>
      <c r="O49" t="s">
        <v>142</v>
      </c>
      <c r="P49" t="str">
        <f t="shared" si="4"/>
        <v>TP</v>
      </c>
      <c r="Q49" t="s">
        <v>186</v>
      </c>
      <c r="R49" t="s">
        <v>186</v>
      </c>
      <c r="S49" t="str">
        <f t="shared" si="5"/>
        <v>TP</v>
      </c>
      <c r="T49" t="s">
        <v>24</v>
      </c>
      <c r="U49" t="s">
        <v>24</v>
      </c>
      <c r="V49" t="str">
        <f t="shared" si="6"/>
        <v>TN</v>
      </c>
      <c r="W49" t="s">
        <v>266</v>
      </c>
      <c r="X49" t="s">
        <v>266</v>
      </c>
      <c r="Y49" t="str">
        <f t="shared" si="7"/>
        <v>TP</v>
      </c>
      <c r="Z49" t="s">
        <v>291</v>
      </c>
      <c r="AA49" t="s">
        <v>291</v>
      </c>
      <c r="AB49" t="str">
        <f t="shared" si="8"/>
        <v>TP</v>
      </c>
      <c r="AC49" t="s">
        <v>299</v>
      </c>
      <c r="AD49" t="s">
        <v>299</v>
      </c>
      <c r="AE49" t="str">
        <f t="shared" si="9"/>
        <v>TP</v>
      </c>
      <c r="AF49">
        <v>3885</v>
      </c>
      <c r="AG49">
        <v>3885</v>
      </c>
      <c r="AH49" t="str">
        <f t="shared" si="10"/>
        <v>TP</v>
      </c>
      <c r="AI49" t="s">
        <v>327</v>
      </c>
      <c r="AJ49" t="s">
        <v>327</v>
      </c>
      <c r="AK49" t="str">
        <f t="shared" si="11"/>
        <v>TP</v>
      </c>
    </row>
    <row r="50" spans="1:37" x14ac:dyDescent="0.35">
      <c r="A50" t="s">
        <v>37</v>
      </c>
      <c r="B50" t="s">
        <v>26</v>
      </c>
      <c r="C50" t="s">
        <v>26</v>
      </c>
      <c r="D50" t="str">
        <f t="shared" si="0"/>
        <v>TP</v>
      </c>
      <c r="E50">
        <v>584424</v>
      </c>
      <c r="F50">
        <v>584424</v>
      </c>
      <c r="G50" t="str">
        <f t="shared" si="1"/>
        <v>TP</v>
      </c>
      <c r="H50" t="s">
        <v>85</v>
      </c>
      <c r="I50" t="s">
        <v>85</v>
      </c>
      <c r="J50" t="str">
        <f t="shared" si="2"/>
        <v>TP</v>
      </c>
      <c r="K50" t="s">
        <v>100</v>
      </c>
      <c r="L50" t="s">
        <v>100</v>
      </c>
      <c r="M50" t="str">
        <f t="shared" si="3"/>
        <v>TP</v>
      </c>
      <c r="N50" t="s">
        <v>143</v>
      </c>
      <c r="O50" t="s">
        <v>143</v>
      </c>
      <c r="P50" t="str">
        <f t="shared" si="4"/>
        <v>TP</v>
      </c>
      <c r="Q50" t="s">
        <v>187</v>
      </c>
      <c r="R50" t="s">
        <v>187</v>
      </c>
      <c r="S50" t="str">
        <f t="shared" si="5"/>
        <v>TP</v>
      </c>
      <c r="T50" t="s">
        <v>212</v>
      </c>
      <c r="U50" t="s">
        <v>212</v>
      </c>
      <c r="V50" t="str">
        <f t="shared" si="6"/>
        <v>TP</v>
      </c>
      <c r="W50" t="s">
        <v>267</v>
      </c>
      <c r="X50" t="s">
        <v>267</v>
      </c>
      <c r="Y50" t="str">
        <f t="shared" si="7"/>
        <v>TP</v>
      </c>
      <c r="Z50" t="s">
        <v>286</v>
      </c>
      <c r="AA50" t="s">
        <v>286</v>
      </c>
      <c r="AB50" t="str">
        <f t="shared" si="8"/>
        <v>TP</v>
      </c>
      <c r="AC50" t="s">
        <v>296</v>
      </c>
      <c r="AD50" t="s">
        <v>296</v>
      </c>
      <c r="AE50" t="str">
        <f t="shared" si="9"/>
        <v>TP</v>
      </c>
      <c r="AF50">
        <v>30062</v>
      </c>
      <c r="AG50">
        <v>30062</v>
      </c>
      <c r="AH50" t="str">
        <f t="shared" si="10"/>
        <v>TP</v>
      </c>
      <c r="AI50" t="s">
        <v>328</v>
      </c>
      <c r="AJ50" t="s">
        <v>329</v>
      </c>
      <c r="AK50" t="str">
        <f t="shared" si="11"/>
        <v>FPFN</v>
      </c>
    </row>
    <row r="51" spans="1:37" x14ac:dyDescent="0.35">
      <c r="A51" t="s">
        <v>38</v>
      </c>
      <c r="B51" t="s">
        <v>26</v>
      </c>
      <c r="C51" t="s">
        <v>26</v>
      </c>
      <c r="D51" t="str">
        <f t="shared" si="0"/>
        <v>TP</v>
      </c>
      <c r="E51">
        <v>593158</v>
      </c>
      <c r="F51">
        <v>593158</v>
      </c>
      <c r="G51" t="str">
        <f t="shared" si="1"/>
        <v>TP</v>
      </c>
      <c r="H51" t="s">
        <v>86</v>
      </c>
      <c r="I51" t="s">
        <v>86</v>
      </c>
      <c r="J51" t="str">
        <f t="shared" si="2"/>
        <v>TP</v>
      </c>
      <c r="K51" t="s">
        <v>101</v>
      </c>
      <c r="L51" t="s">
        <v>101</v>
      </c>
      <c r="M51" t="str">
        <f t="shared" si="3"/>
        <v>TP</v>
      </c>
      <c r="N51" t="s">
        <v>144</v>
      </c>
      <c r="O51" t="s">
        <v>144</v>
      </c>
      <c r="P51" t="str">
        <f t="shared" si="4"/>
        <v>TP</v>
      </c>
      <c r="Q51" t="s">
        <v>184</v>
      </c>
      <c r="R51" t="s">
        <v>185</v>
      </c>
      <c r="S51" t="str">
        <f t="shared" si="5"/>
        <v>FPFN</v>
      </c>
      <c r="T51" t="s">
        <v>226</v>
      </c>
      <c r="U51" t="s">
        <v>226</v>
      </c>
      <c r="V51" t="str">
        <f t="shared" si="6"/>
        <v>TP</v>
      </c>
      <c r="W51" t="s">
        <v>268</v>
      </c>
      <c r="X51" t="s">
        <v>268</v>
      </c>
      <c r="Y51" t="str">
        <f t="shared" si="7"/>
        <v>TP</v>
      </c>
      <c r="Z51" t="s">
        <v>287</v>
      </c>
      <c r="AA51" t="s">
        <v>287</v>
      </c>
      <c r="AB51" t="str">
        <f t="shared" si="8"/>
        <v>TP</v>
      </c>
      <c r="AC51" t="s">
        <v>299</v>
      </c>
      <c r="AD51" t="s">
        <v>299</v>
      </c>
      <c r="AE51" t="str">
        <f t="shared" si="9"/>
        <v>TP</v>
      </c>
      <c r="AF51">
        <v>3110</v>
      </c>
      <c r="AG51">
        <v>3110</v>
      </c>
      <c r="AH51" t="str">
        <f t="shared" si="10"/>
        <v>TP</v>
      </c>
      <c r="AI51" t="s">
        <v>330</v>
      </c>
      <c r="AJ51" t="s">
        <v>330</v>
      </c>
      <c r="AK51" t="str">
        <f t="shared" si="11"/>
        <v>TP</v>
      </c>
    </row>
    <row r="52" spans="1:37" x14ac:dyDescent="0.35">
      <c r="A52" t="s">
        <v>39</v>
      </c>
      <c r="B52" t="s">
        <v>26</v>
      </c>
      <c r="C52" t="s">
        <v>26</v>
      </c>
      <c r="D52" t="str">
        <f t="shared" si="0"/>
        <v>TP</v>
      </c>
      <c r="E52">
        <v>579923</v>
      </c>
      <c r="F52">
        <v>579923</v>
      </c>
      <c r="G52" t="str">
        <f t="shared" si="1"/>
        <v>TP</v>
      </c>
      <c r="H52" t="s">
        <v>88</v>
      </c>
      <c r="I52" t="s">
        <v>88</v>
      </c>
      <c r="J52" t="str">
        <f t="shared" si="2"/>
        <v>TP</v>
      </c>
      <c r="K52" t="s">
        <v>95</v>
      </c>
      <c r="L52" t="s">
        <v>95</v>
      </c>
      <c r="M52" t="str">
        <f t="shared" si="3"/>
        <v>TP</v>
      </c>
      <c r="N52" t="s">
        <v>146</v>
      </c>
      <c r="O52" t="s">
        <v>146</v>
      </c>
      <c r="P52" t="str">
        <f t="shared" si="4"/>
        <v>TP</v>
      </c>
      <c r="Q52" t="s">
        <v>189</v>
      </c>
      <c r="R52" t="s">
        <v>189</v>
      </c>
      <c r="S52" t="str">
        <f t="shared" si="5"/>
        <v>TP</v>
      </c>
      <c r="T52" t="s">
        <v>227</v>
      </c>
      <c r="U52" t="s">
        <v>227</v>
      </c>
      <c r="V52" t="str">
        <f t="shared" si="6"/>
        <v>TP</v>
      </c>
      <c r="W52" t="s">
        <v>270</v>
      </c>
      <c r="X52" t="s">
        <v>270</v>
      </c>
      <c r="Y52" t="str">
        <f t="shared" si="7"/>
        <v>TP</v>
      </c>
      <c r="Z52" t="s">
        <v>293</v>
      </c>
      <c r="AA52" t="s">
        <v>293</v>
      </c>
      <c r="AB52" t="str">
        <f t="shared" si="8"/>
        <v>TP</v>
      </c>
      <c r="AC52" t="s">
        <v>299</v>
      </c>
      <c r="AD52" t="s">
        <v>299</v>
      </c>
      <c r="AE52" t="str">
        <f t="shared" si="9"/>
        <v>TP</v>
      </c>
      <c r="AF52">
        <v>3044</v>
      </c>
      <c r="AG52">
        <v>3044</v>
      </c>
      <c r="AH52" t="str">
        <f t="shared" si="10"/>
        <v>TP</v>
      </c>
      <c r="AI52" t="s">
        <v>332</v>
      </c>
      <c r="AJ52" t="s">
        <v>332</v>
      </c>
      <c r="AK52" t="str">
        <f t="shared" si="11"/>
        <v>TP</v>
      </c>
    </row>
    <row r="53" spans="1:37" x14ac:dyDescent="0.35">
      <c r="A53" t="s">
        <v>40</v>
      </c>
      <c r="B53" t="s">
        <v>26</v>
      </c>
      <c r="C53" t="s">
        <v>26</v>
      </c>
      <c r="D53" t="str">
        <f t="shared" si="0"/>
        <v>TP</v>
      </c>
      <c r="E53">
        <v>412932</v>
      </c>
      <c r="F53">
        <v>412932</v>
      </c>
      <c r="G53" t="str">
        <f t="shared" si="1"/>
        <v>TP</v>
      </c>
      <c r="H53" t="s">
        <v>89</v>
      </c>
      <c r="I53" t="s">
        <v>89</v>
      </c>
      <c r="J53" t="str">
        <f t="shared" si="2"/>
        <v>TP</v>
      </c>
      <c r="K53" t="s">
        <v>95</v>
      </c>
      <c r="L53" t="s">
        <v>95</v>
      </c>
      <c r="M53" t="str">
        <f t="shared" si="3"/>
        <v>TP</v>
      </c>
      <c r="N53" t="s">
        <v>147</v>
      </c>
      <c r="O53" t="s">
        <v>147</v>
      </c>
      <c r="P53" t="str">
        <f t="shared" si="4"/>
        <v>TP</v>
      </c>
      <c r="Q53" t="s">
        <v>190</v>
      </c>
      <c r="R53" t="s">
        <v>190</v>
      </c>
      <c r="S53" t="str">
        <f t="shared" si="5"/>
        <v>TP</v>
      </c>
      <c r="T53" t="s">
        <v>228</v>
      </c>
      <c r="U53" t="s">
        <v>228</v>
      </c>
      <c r="V53" t="str">
        <f t="shared" si="6"/>
        <v>TP</v>
      </c>
      <c r="W53" t="s">
        <v>271</v>
      </c>
      <c r="X53" t="s">
        <v>271</v>
      </c>
      <c r="Y53" t="str">
        <f t="shared" si="7"/>
        <v>TP</v>
      </c>
      <c r="Z53" t="s">
        <v>280</v>
      </c>
      <c r="AA53" t="s">
        <v>280</v>
      </c>
      <c r="AB53" t="str">
        <f t="shared" si="8"/>
        <v>TP</v>
      </c>
      <c r="AC53" t="s">
        <v>299</v>
      </c>
      <c r="AD53" t="s">
        <v>299</v>
      </c>
      <c r="AE53" t="str">
        <f t="shared" si="9"/>
        <v>TP</v>
      </c>
      <c r="AF53">
        <v>3833</v>
      </c>
      <c r="AG53">
        <v>3833</v>
      </c>
      <c r="AH53" t="str">
        <f t="shared" si="10"/>
        <v>TP</v>
      </c>
      <c r="AI53" t="s">
        <v>24</v>
      </c>
      <c r="AJ53" t="s">
        <v>333</v>
      </c>
      <c r="AK53" t="str">
        <f t="shared" si="11"/>
        <v>FP</v>
      </c>
    </row>
    <row r="54" spans="1:37" x14ac:dyDescent="0.35">
      <c r="A54" t="s">
        <v>41</v>
      </c>
      <c r="B54" t="s">
        <v>26</v>
      </c>
      <c r="C54" t="s">
        <v>26</v>
      </c>
      <c r="D54" t="str">
        <f t="shared" si="0"/>
        <v>TP</v>
      </c>
      <c r="E54">
        <v>736473</v>
      </c>
      <c r="F54">
        <v>736473</v>
      </c>
      <c r="G54" t="str">
        <f t="shared" si="1"/>
        <v>TP</v>
      </c>
      <c r="H54" t="s">
        <v>87</v>
      </c>
      <c r="I54" t="s">
        <v>87</v>
      </c>
      <c r="J54" t="str">
        <f t="shared" si="2"/>
        <v>TP</v>
      </c>
      <c r="K54" t="s">
        <v>102</v>
      </c>
      <c r="L54" t="s">
        <v>102</v>
      </c>
      <c r="M54" t="str">
        <f t="shared" si="3"/>
        <v>TP</v>
      </c>
      <c r="N54" t="s">
        <v>145</v>
      </c>
      <c r="O54" t="s">
        <v>145</v>
      </c>
      <c r="P54" t="str">
        <f t="shared" si="4"/>
        <v>TP</v>
      </c>
      <c r="Q54" t="s">
        <v>188</v>
      </c>
      <c r="R54" t="s">
        <v>188</v>
      </c>
      <c r="S54" t="str">
        <f t="shared" si="5"/>
        <v>TP</v>
      </c>
      <c r="T54" t="s">
        <v>229</v>
      </c>
      <c r="U54" t="s">
        <v>229</v>
      </c>
      <c r="V54" t="str">
        <f t="shared" si="6"/>
        <v>TP</v>
      </c>
      <c r="W54" t="s">
        <v>269</v>
      </c>
      <c r="X54" t="s">
        <v>269</v>
      </c>
      <c r="Y54" t="str">
        <f t="shared" si="7"/>
        <v>TP</v>
      </c>
      <c r="Z54" t="s">
        <v>292</v>
      </c>
      <c r="AA54" t="s">
        <v>292</v>
      </c>
      <c r="AB54" t="str">
        <f t="shared" si="8"/>
        <v>TP</v>
      </c>
      <c r="AC54" t="s">
        <v>301</v>
      </c>
      <c r="AD54" t="s">
        <v>301</v>
      </c>
      <c r="AE54" t="str">
        <f t="shared" si="9"/>
        <v>TP</v>
      </c>
      <c r="AF54">
        <v>53153</v>
      </c>
      <c r="AG54">
        <v>53153</v>
      </c>
      <c r="AH54" t="str">
        <f t="shared" si="10"/>
        <v>TP</v>
      </c>
      <c r="AI54" t="s">
        <v>331</v>
      </c>
      <c r="AJ54" t="s">
        <v>331</v>
      </c>
      <c r="AK54" t="str">
        <f t="shared" si="11"/>
        <v>TP</v>
      </c>
    </row>
    <row r="55" spans="1:37" x14ac:dyDescent="0.35">
      <c r="A55" t="s">
        <v>42</v>
      </c>
      <c r="B55" t="s">
        <v>26</v>
      </c>
      <c r="C55" t="s">
        <v>26</v>
      </c>
      <c r="D55" t="str">
        <f t="shared" si="0"/>
        <v>TP</v>
      </c>
      <c r="E55">
        <v>394963</v>
      </c>
      <c r="F55">
        <v>394963</v>
      </c>
      <c r="G55" t="str">
        <f t="shared" si="1"/>
        <v>TP</v>
      </c>
      <c r="H55" t="s">
        <v>90</v>
      </c>
      <c r="I55" t="s">
        <v>90</v>
      </c>
      <c r="J55" t="str">
        <f t="shared" si="2"/>
        <v>TP</v>
      </c>
      <c r="K55" t="s">
        <v>95</v>
      </c>
      <c r="L55" t="s">
        <v>95</v>
      </c>
      <c r="M55" t="str">
        <f t="shared" si="3"/>
        <v>TP</v>
      </c>
      <c r="N55" t="s">
        <v>148</v>
      </c>
      <c r="O55" t="s">
        <v>148</v>
      </c>
      <c r="P55" t="str">
        <f t="shared" si="4"/>
        <v>TP</v>
      </c>
      <c r="Q55" t="s">
        <v>191</v>
      </c>
      <c r="R55" t="s">
        <v>191</v>
      </c>
      <c r="S55" t="str">
        <f t="shared" si="5"/>
        <v>TP</v>
      </c>
      <c r="T55" t="s">
        <v>230</v>
      </c>
      <c r="U55" t="s">
        <v>231</v>
      </c>
      <c r="V55" t="str">
        <f t="shared" si="6"/>
        <v>FPFN</v>
      </c>
      <c r="W55" t="s">
        <v>272</v>
      </c>
      <c r="X55" t="s">
        <v>272</v>
      </c>
      <c r="Y55" t="str">
        <f t="shared" si="7"/>
        <v>TP</v>
      </c>
      <c r="Z55" t="s">
        <v>294</v>
      </c>
      <c r="AA55" t="s">
        <v>281</v>
      </c>
      <c r="AB55" t="str">
        <f t="shared" si="8"/>
        <v>FPFN</v>
      </c>
      <c r="AC55" t="s">
        <v>299</v>
      </c>
      <c r="AD55" t="s">
        <v>299</v>
      </c>
      <c r="AE55" t="str">
        <f t="shared" si="9"/>
        <v>TP</v>
      </c>
      <c r="AF55">
        <v>3246</v>
      </c>
      <c r="AG55">
        <v>3246</v>
      </c>
      <c r="AH55" t="str">
        <f t="shared" si="10"/>
        <v>TP</v>
      </c>
      <c r="AI55" t="s">
        <v>334</v>
      </c>
      <c r="AJ55" t="s">
        <v>334</v>
      </c>
      <c r="AK55" t="str">
        <f t="shared" si="11"/>
        <v>TP</v>
      </c>
    </row>
    <row r="56" spans="1:37" x14ac:dyDescent="0.35">
      <c r="A56" t="s">
        <v>43</v>
      </c>
      <c r="B56" t="s">
        <v>23</v>
      </c>
      <c r="C56" t="s">
        <v>23</v>
      </c>
      <c r="D56" t="str">
        <f t="shared" si="0"/>
        <v>TP</v>
      </c>
      <c r="E56">
        <v>13449548</v>
      </c>
      <c r="F56">
        <v>13449548</v>
      </c>
      <c r="G56" t="str">
        <f t="shared" si="1"/>
        <v>TP</v>
      </c>
      <c r="H56" t="s">
        <v>91</v>
      </c>
      <c r="I56" t="s">
        <v>24</v>
      </c>
      <c r="J56" t="str">
        <f t="shared" si="2"/>
        <v>FN</v>
      </c>
      <c r="K56" t="s">
        <v>24</v>
      </c>
      <c r="L56" t="s">
        <v>94</v>
      </c>
      <c r="M56" t="str">
        <f t="shared" si="3"/>
        <v>FP</v>
      </c>
      <c r="N56" t="s">
        <v>149</v>
      </c>
      <c r="O56" t="s">
        <v>149</v>
      </c>
      <c r="P56" t="str">
        <f t="shared" si="4"/>
        <v>TP</v>
      </c>
      <c r="Q56" t="s">
        <v>192</v>
      </c>
      <c r="R56" t="s">
        <v>192</v>
      </c>
      <c r="S56" t="str">
        <f t="shared" si="5"/>
        <v>TP</v>
      </c>
      <c r="T56" t="s">
        <v>232</v>
      </c>
      <c r="U56" t="s">
        <v>232</v>
      </c>
      <c r="V56" t="str">
        <f t="shared" si="6"/>
        <v>TP</v>
      </c>
      <c r="W56" t="s">
        <v>273</v>
      </c>
      <c r="X56" t="s">
        <v>273</v>
      </c>
      <c r="Y56" t="str">
        <f t="shared" si="7"/>
        <v>TP</v>
      </c>
      <c r="Z56" t="s">
        <v>295</v>
      </c>
      <c r="AA56" t="s">
        <v>295</v>
      </c>
      <c r="AB56" t="str">
        <f t="shared" si="8"/>
        <v>TP</v>
      </c>
      <c r="AC56" t="s">
        <v>296</v>
      </c>
      <c r="AD56" t="s">
        <v>296</v>
      </c>
      <c r="AE56" t="str">
        <f t="shared" si="9"/>
        <v>TP</v>
      </c>
      <c r="AF56">
        <v>30281</v>
      </c>
      <c r="AG56">
        <v>30281</v>
      </c>
      <c r="AH56" t="str">
        <f t="shared" si="10"/>
        <v>TP</v>
      </c>
      <c r="AI56" t="s">
        <v>94</v>
      </c>
      <c r="AJ56" t="s">
        <v>94</v>
      </c>
      <c r="AK56" t="str">
        <f t="shared" si="11"/>
        <v>TP</v>
      </c>
    </row>
    <row r="57" spans="1:37" x14ac:dyDescent="0.35">
      <c r="A57" t="s">
        <v>44</v>
      </c>
      <c r="B57" t="s">
        <v>23</v>
      </c>
      <c r="C57" t="s">
        <v>23</v>
      </c>
      <c r="D57" t="str">
        <f t="shared" si="0"/>
        <v>TP</v>
      </c>
      <c r="E57">
        <v>16088965</v>
      </c>
      <c r="F57">
        <v>16088965</v>
      </c>
      <c r="G57" t="str">
        <f t="shared" si="1"/>
        <v>TP</v>
      </c>
      <c r="H57" t="s">
        <v>92</v>
      </c>
      <c r="I57" t="s">
        <v>92</v>
      </c>
      <c r="J57" t="str">
        <f t="shared" si="2"/>
        <v>TP</v>
      </c>
      <c r="K57" t="s">
        <v>95</v>
      </c>
      <c r="L57" t="s">
        <v>95</v>
      </c>
      <c r="M57" t="str">
        <f t="shared" si="3"/>
        <v>TP</v>
      </c>
      <c r="N57" t="s">
        <v>150</v>
      </c>
      <c r="O57" t="s">
        <v>150</v>
      </c>
      <c r="P57" t="str">
        <f t="shared" si="4"/>
        <v>TP</v>
      </c>
      <c r="Q57" t="s">
        <v>194</v>
      </c>
      <c r="R57" t="s">
        <v>194</v>
      </c>
      <c r="S57" t="str">
        <f t="shared" si="5"/>
        <v>TP</v>
      </c>
      <c r="T57" t="s">
        <v>233</v>
      </c>
      <c r="U57" t="s">
        <v>233</v>
      </c>
      <c r="V57" t="str">
        <f t="shared" si="6"/>
        <v>TP</v>
      </c>
      <c r="W57" t="s">
        <v>274</v>
      </c>
      <c r="X57" t="s">
        <v>274</v>
      </c>
      <c r="Y57" t="str">
        <f t="shared" si="7"/>
        <v>TP</v>
      </c>
      <c r="Z57" t="s">
        <v>279</v>
      </c>
      <c r="AA57" t="s">
        <v>279</v>
      </c>
      <c r="AB57" t="str">
        <f t="shared" si="8"/>
        <v>TP</v>
      </c>
      <c r="AC57" t="s">
        <v>296</v>
      </c>
      <c r="AD57" t="s">
        <v>296</v>
      </c>
      <c r="AE57" t="str">
        <f t="shared" si="9"/>
        <v>TP</v>
      </c>
      <c r="AF57">
        <v>30252</v>
      </c>
      <c r="AG57">
        <v>30252</v>
      </c>
      <c r="AH57" t="str">
        <f t="shared" si="10"/>
        <v>TP</v>
      </c>
      <c r="AI57" t="s">
        <v>24</v>
      </c>
      <c r="AJ57" t="s">
        <v>24</v>
      </c>
      <c r="AK57" t="str">
        <f t="shared" si="11"/>
        <v>TN</v>
      </c>
    </row>
    <row r="58" spans="1:37" x14ac:dyDescent="0.35">
      <c r="A58" t="s">
        <v>45</v>
      </c>
      <c r="B58" t="s">
        <v>23</v>
      </c>
      <c r="C58" t="s">
        <v>23</v>
      </c>
      <c r="D58" t="str">
        <f t="shared" si="0"/>
        <v>TP</v>
      </c>
      <c r="E58">
        <v>15119217</v>
      </c>
      <c r="F58">
        <v>15119217</v>
      </c>
      <c r="G58" t="str">
        <f t="shared" si="1"/>
        <v>TP</v>
      </c>
      <c r="H58" t="s">
        <v>93</v>
      </c>
      <c r="I58" t="s">
        <v>93</v>
      </c>
      <c r="J58" t="str">
        <f t="shared" si="2"/>
        <v>TP</v>
      </c>
      <c r="K58" t="s">
        <v>95</v>
      </c>
      <c r="L58" t="s">
        <v>95</v>
      </c>
      <c r="M58" t="str">
        <f t="shared" si="3"/>
        <v>TP</v>
      </c>
      <c r="N58" t="s">
        <v>151</v>
      </c>
      <c r="O58" t="s">
        <v>151</v>
      </c>
      <c r="P58" t="str">
        <f t="shared" si="4"/>
        <v>TP</v>
      </c>
      <c r="Q58" t="s">
        <v>193</v>
      </c>
      <c r="R58" t="s">
        <v>193</v>
      </c>
      <c r="S58" t="str">
        <f t="shared" si="5"/>
        <v>TP</v>
      </c>
      <c r="T58" t="s">
        <v>234</v>
      </c>
      <c r="U58" t="s">
        <v>234</v>
      </c>
      <c r="V58" t="str">
        <f t="shared" si="6"/>
        <v>TP</v>
      </c>
      <c r="W58" t="s">
        <v>275</v>
      </c>
      <c r="X58" t="s">
        <v>275</v>
      </c>
      <c r="Y58" t="str">
        <f t="shared" si="7"/>
        <v>TP</v>
      </c>
      <c r="Z58" t="s">
        <v>279</v>
      </c>
      <c r="AA58" t="s">
        <v>279</v>
      </c>
      <c r="AB58" t="str">
        <f t="shared" si="8"/>
        <v>TP</v>
      </c>
      <c r="AC58" t="s">
        <v>296</v>
      </c>
      <c r="AD58" t="s">
        <v>296</v>
      </c>
      <c r="AE58" t="str">
        <f t="shared" si="9"/>
        <v>TP</v>
      </c>
      <c r="AF58">
        <v>30078</v>
      </c>
      <c r="AG58">
        <v>30078</v>
      </c>
      <c r="AH58" t="str">
        <f t="shared" si="10"/>
        <v>TP</v>
      </c>
      <c r="AI58" t="s">
        <v>24</v>
      </c>
      <c r="AJ58" t="s">
        <v>24</v>
      </c>
      <c r="AK58" t="str">
        <f t="shared" si="11"/>
        <v>TN</v>
      </c>
    </row>
  </sheetData>
  <autoFilter ref="A12:AK58" xr:uid="{DA04F18A-05F2-4507-ACDD-D7C88407C4A3}"/>
  <sortState xmlns:xlrd2="http://schemas.microsoft.com/office/spreadsheetml/2017/richdata2" ref="A13:AK58">
    <sortCondition descending="1" ref="B13"/>
  </sortState>
  <conditionalFormatting sqref="A13:YM99943">
    <cfRule type="cellIs" dxfId="9" priority="1" operator="equal">
      <formula>"TP"</formula>
    </cfRule>
    <cfRule type="cellIs" dxfId="8" priority="2" operator="equal">
      <formula>"FPFN"</formula>
    </cfRule>
    <cfRule type="cellIs" dxfId="7" priority="3" operator="equal">
      <formula>"FP"</formula>
    </cfRule>
  </conditionalFormatting>
  <conditionalFormatting sqref="A13:YM99943">
    <cfRule type="cellIs" dxfId="6" priority="4" operator="equal">
      <formula>"FN"</formula>
    </cfRule>
    <cfRule type="cellIs" dxfId="5" priority="5" operator="equal">
      <formula>"TN"</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026F5-5D46-44F2-BB5F-06AC86404198}">
  <dimension ref="A2:G5"/>
  <sheetViews>
    <sheetView workbookViewId="0">
      <selection activeCell="F18" sqref="F18"/>
    </sheetView>
  </sheetViews>
  <sheetFormatPr defaultRowHeight="14.5" x14ac:dyDescent="0.35"/>
  <cols>
    <col min="1" max="1" width="15.81640625" customWidth="1"/>
    <col min="2" max="2" width="11.1796875" customWidth="1"/>
    <col min="3" max="3" width="18.54296875" customWidth="1"/>
    <col min="4" max="4" width="23.36328125" customWidth="1"/>
    <col min="5" max="5" width="27.36328125" customWidth="1"/>
    <col min="6" max="6" width="47" customWidth="1"/>
    <col min="7" max="7" width="31.453125" customWidth="1"/>
  </cols>
  <sheetData>
    <row r="2" spans="1:7" x14ac:dyDescent="0.35">
      <c r="A2" s="217" t="s">
        <v>348</v>
      </c>
      <c r="B2" s="217" t="s">
        <v>362</v>
      </c>
      <c r="C2" s="217" t="s">
        <v>363</v>
      </c>
      <c r="D2" s="217" t="s">
        <v>360</v>
      </c>
      <c r="E2" s="217" t="s">
        <v>358</v>
      </c>
      <c r="F2" s="217" t="s">
        <v>369</v>
      </c>
      <c r="G2" s="217" t="s">
        <v>359</v>
      </c>
    </row>
    <row r="3" spans="1:7" ht="72.5" x14ac:dyDescent="0.35">
      <c r="A3" t="s">
        <v>364</v>
      </c>
      <c r="B3" s="401">
        <v>0.82609999999999995</v>
      </c>
      <c r="C3" s="401">
        <v>0.41299999999999998</v>
      </c>
      <c r="D3" t="s">
        <v>26</v>
      </c>
      <c r="F3" s="400" t="s">
        <v>361</v>
      </c>
      <c r="G3" s="399" t="s">
        <v>365</v>
      </c>
    </row>
    <row r="4" spans="1:7" ht="101.5" x14ac:dyDescent="0.35">
      <c r="A4" t="s">
        <v>366</v>
      </c>
      <c r="B4" s="398">
        <v>0.625</v>
      </c>
      <c r="C4" s="398">
        <v>0.35714285714285715</v>
      </c>
      <c r="D4" t="s">
        <v>367</v>
      </c>
      <c r="F4" s="399" t="s">
        <v>372</v>
      </c>
      <c r="G4" s="399" t="s">
        <v>368</v>
      </c>
    </row>
    <row r="5" spans="1:7" ht="101.5" x14ac:dyDescent="0.35">
      <c r="A5" t="s">
        <v>370</v>
      </c>
      <c r="B5" s="402">
        <v>1</v>
      </c>
      <c r="C5" s="402">
        <v>0.36956521739130432</v>
      </c>
      <c r="D5" t="s">
        <v>371</v>
      </c>
      <c r="F5" s="399" t="s">
        <v>373</v>
      </c>
      <c r="G5" s="399" t="s">
        <v>374</v>
      </c>
    </row>
  </sheetData>
  <conditionalFormatting sqref="D3:E3">
    <cfRule type="cellIs" dxfId="4" priority="1" operator="equal">
      <formula>"TP"</formula>
    </cfRule>
    <cfRule type="cellIs" dxfId="3" priority="2" operator="equal">
      <formula>"FPFN"</formula>
    </cfRule>
    <cfRule type="cellIs" dxfId="2" priority="3" operator="equal">
      <formula>"FP"</formula>
    </cfRule>
  </conditionalFormatting>
  <conditionalFormatting sqref="D3:E3">
    <cfRule type="cellIs" dxfId="1" priority="4" operator="equal">
      <formula>"FN"</formula>
    </cfRule>
    <cfRule type="cellIs" dxfId="0" priority="5" operator="equal">
      <formula>"TN"</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Deliverables</vt:lpstr>
      <vt:lpstr>ML results</vt:lpstr>
      <vt:lpstr>Improvements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Dmitry Kukso</cp:lastModifiedBy>
  <dcterms:created xsi:type="dcterms:W3CDTF">2018-10-18T12:40:03Z</dcterms:created>
  <dcterms:modified xsi:type="dcterms:W3CDTF">2019-02-22T13:22:08Z</dcterms:modified>
</cp:coreProperties>
</file>