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harhots/Documents/dev/"/>
    </mc:Choice>
  </mc:AlternateContent>
  <xr:revisionPtr revIDLastSave="0" documentId="13_ncr:1_{8E60966E-AF38-5D42-BCB9-4C9795EE1568}" xr6:coauthVersionLast="47" xr6:coauthVersionMax="47" xr10:uidLastSave="{00000000-0000-0000-0000-000000000000}"/>
  <bookViews>
    <workbookView xWindow="0" yWindow="880" windowWidth="35120" windowHeight="22500" tabRatio="500" xr2:uid="{00000000-000D-0000-FFFF-FFFF00000000}"/>
  </bookViews>
  <sheets>
    <sheet name="Calculator" sheetId="2" r:id="rId1"/>
    <sheet name="pivot" sheetId="3" state="hidden" r:id="rId2"/>
  </sheets>
  <calcPr calcId="191029"/>
  <pivotCaches>
    <pivotCache cacheId="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9" i="2" l="1"/>
  <c r="C45" i="2"/>
  <c r="F45" i="2" s="1"/>
  <c r="B45" i="2"/>
  <c r="E45" i="2" l="1"/>
  <c r="D45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2" i="2"/>
  <c r="G45" i="2" l="1"/>
</calcChain>
</file>

<file path=xl/sharedStrings.xml><?xml version="1.0" encoding="utf-8"?>
<sst xmlns="http://schemas.openxmlformats.org/spreadsheetml/2006/main" count="162" uniqueCount="68">
  <si>
    <t>P</t>
  </si>
  <si>
    <t>T</t>
  </si>
  <si>
    <t>A</t>
  </si>
  <si>
    <t>E</t>
  </si>
  <si>
    <t>Use Case</t>
  </si>
  <si>
    <t>Consumer Ops</t>
  </si>
  <si>
    <t>UC1</t>
  </si>
  <si>
    <t>UC2</t>
  </si>
  <si>
    <t>UC3</t>
  </si>
  <si>
    <t>UC4</t>
  </si>
  <si>
    <t>UC5</t>
  </si>
  <si>
    <t>UC6</t>
  </si>
  <si>
    <t>UC7</t>
  </si>
  <si>
    <t>UC8</t>
  </si>
  <si>
    <t>UC9</t>
  </si>
  <si>
    <t>UC10</t>
  </si>
  <si>
    <t>UC11</t>
  </si>
  <si>
    <t>UC12</t>
  </si>
  <si>
    <t>UC13</t>
  </si>
  <si>
    <t>UC14</t>
  </si>
  <si>
    <t>UC15</t>
  </si>
  <si>
    <t>UC16</t>
  </si>
  <si>
    <t>UC17</t>
  </si>
  <si>
    <t>UC18</t>
  </si>
  <si>
    <t>UC19</t>
  </si>
  <si>
    <t>UC20</t>
  </si>
  <si>
    <t>UC21</t>
  </si>
  <si>
    <t>UC22</t>
  </si>
  <si>
    <t>UC23</t>
  </si>
  <si>
    <t>UC24</t>
  </si>
  <si>
    <t>UC25</t>
  </si>
  <si>
    <t>UC26</t>
  </si>
  <si>
    <t>UC27</t>
  </si>
  <si>
    <t>UC28</t>
  </si>
  <si>
    <t>UC29</t>
  </si>
  <si>
    <t>UC30</t>
  </si>
  <si>
    <t>UC31</t>
  </si>
  <si>
    <t>UC32</t>
  </si>
  <si>
    <t>UC33</t>
  </si>
  <si>
    <t>UC34</t>
  </si>
  <si>
    <t>UC35</t>
  </si>
  <si>
    <t>UC36</t>
  </si>
  <si>
    <t>UC37</t>
  </si>
  <si>
    <t>UC38</t>
  </si>
  <si>
    <t>UC39</t>
  </si>
  <si>
    <t>UC40</t>
  </si>
  <si>
    <t>UC41</t>
  </si>
  <si>
    <t>UC42</t>
  </si>
  <si>
    <t>UC43</t>
  </si>
  <si>
    <t>Business Unit</t>
  </si>
  <si>
    <t>Description</t>
  </si>
  <si>
    <t>Number of transactions per day</t>
  </si>
  <si>
    <t>Average time to process one transaction (in minutes)</t>
  </si>
  <si>
    <t>Errors factor How many erros 0 &lt; E &lt; 1 (0 - no errors, 1 - 100% errors)</t>
  </si>
  <si>
    <t>X</t>
  </si>
  <si>
    <t>Number of RPA Units</t>
  </si>
  <si>
    <t>Formula Arguments</t>
  </si>
  <si>
    <t>Result</t>
  </si>
  <si>
    <t>Systems availability in hours per day. 
Reduce this number if SLA to process a transaction is under 24 hours.</t>
  </si>
  <si>
    <t>RPA units / X</t>
  </si>
  <si>
    <t>Totals</t>
  </si>
  <si>
    <t>Global Delivery</t>
  </si>
  <si>
    <t>Human Resources</t>
  </si>
  <si>
    <t>Corporate Ops</t>
  </si>
  <si>
    <t>Sum of RPA units / X</t>
  </si>
  <si>
    <t>X for single shared RPA fleet</t>
  </si>
  <si>
    <t>X for split fleets by Business Unit</t>
  </si>
  <si>
    <t>&lt;&lt;&lt;&lt;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</si>
</sst>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b/>
      <sz val="12"/>
      <color theme="1"/>
      <name val="Roboto"/>
    </font>
    <font>
      <sz val="12"/>
      <color theme="1"/>
      <name val="Roboto"/>
    </font>
    <font>
      <b/>
      <sz val="12"/>
      <color theme="1"/>
      <name val="Calibri"/>
      <family val="2"/>
      <scheme val="minor"/>
    </font>
    <font>
      <b/>
      <sz val="16"/>
      <color theme="1"/>
      <name val="Roboto"/>
    </font>
    <font>
      <sz val="16"/>
      <color theme="1"/>
      <name val="Calibri"/>
      <family val="2"/>
      <charset val="204"/>
      <scheme val="minor"/>
    </font>
    <font>
      <sz val="14"/>
      <color theme="1"/>
      <name val="Roboto"/>
    </font>
    <font>
      <b/>
      <sz val="14"/>
      <color theme="1"/>
      <name val="Roboto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AFFA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vertical="center"/>
    </xf>
    <xf numFmtId="0" fontId="4" fillId="9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4" fontId="6" fillId="6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7" borderId="0" xfId="0" applyFont="1" applyFill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pivotButton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0" fontId="9" fillId="10" borderId="3" xfId="0" applyFont="1" applyFill="1" applyBorder="1" applyAlignment="1">
      <alignment horizontal="left" vertical="center"/>
    </xf>
    <xf numFmtId="1" fontId="9" fillId="10" borderId="3" xfId="0" applyNumberFormat="1" applyFont="1" applyFill="1" applyBorder="1" applyAlignment="1">
      <alignment horizontal="left" vertical="center"/>
    </xf>
    <xf numFmtId="0" fontId="6" fillId="10" borderId="1" xfId="0" applyFont="1" applyFill="1" applyBorder="1" applyAlignment="1">
      <alignment horizontal="center" vertical="center"/>
    </xf>
    <xf numFmtId="0" fontId="5" fillId="10" borderId="0" xfId="0" applyFont="1" applyFill="1" applyAlignment="1">
      <alignment horizontal="right" vertical="center"/>
    </xf>
    <xf numFmtId="0" fontId="9" fillId="10" borderId="0" xfId="0" applyFont="1" applyFill="1" applyAlignment="1">
      <alignment vertical="center"/>
    </xf>
  </cellXfs>
  <cellStyles count="37">
    <cellStyle name="Followed Hyperlink" xfId="18" builtinId="9" hidden="1"/>
    <cellStyle name="Followed Hyperlink" xfId="20" builtinId="9" hidden="1"/>
    <cellStyle name="Followed Hyperlink" xfId="14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Followed Hyperlink" xfId="6" builtinId="9" hidden="1"/>
    <cellStyle name="Followed Hyperlink" xfId="16" builtinId="9" hidden="1"/>
    <cellStyle name="Followed Hyperlink" xfId="34" builtinId="9" hidden="1"/>
    <cellStyle name="Followed Hyperlink" xfId="36" builtinId="9" hidden="1"/>
    <cellStyle name="Followed Hyperlink" xfId="22" builtinId="9" hidden="1"/>
    <cellStyle name="Followed Hyperlink" xfId="10" builtinId="9" hidden="1"/>
    <cellStyle name="Followed Hyperlink" xfId="12" builtinId="9" hidden="1"/>
    <cellStyle name="Followed Hyperlink" xfId="30" builtinId="9" hidden="1"/>
    <cellStyle name="Followed Hyperlink" xfId="28" builtinId="9" hidden="1"/>
    <cellStyle name="Followed Hyperlink" xfId="32" builtinId="9" hidden="1"/>
    <cellStyle name="Followed Hyperlink" xfId="26" builtinId="9" hidden="1"/>
    <cellStyle name="Followed Hyperlink" xfId="24" builtinId="9" hidden="1"/>
    <cellStyle name="Hyperlink" xfId="35" builtinId="8" hidden="1"/>
    <cellStyle name="Hyperlink" xfId="29" builtinId="8" hidden="1"/>
    <cellStyle name="Hyperlink" xfId="7" builtinId="8" hidden="1"/>
    <cellStyle name="Hyperlink" xfId="9" builtinId="8" hidden="1"/>
    <cellStyle name="Hyperlink" xfId="11" builtinId="8" hidden="1"/>
    <cellStyle name="Hyperlink" xfId="15" builtinId="8" hidden="1"/>
    <cellStyle name="Hyperlink" xfId="3" builtinId="8" hidden="1"/>
    <cellStyle name="Hyperlink" xfId="5" builtinId="8" hidden="1"/>
    <cellStyle name="Hyperlink" xfId="1" builtinId="8" hidden="1"/>
    <cellStyle name="Hyperlink" xfId="13" builtinId="8" hidden="1"/>
    <cellStyle name="Hyperlink" xfId="23" builtinId="8" hidden="1"/>
    <cellStyle name="Hyperlink" xfId="25" builtinId="8" hidden="1"/>
    <cellStyle name="Hyperlink" xfId="27" builtinId="8" hidden="1"/>
    <cellStyle name="Hyperlink" xfId="33" builtinId="8" hidden="1"/>
    <cellStyle name="Hyperlink" xfId="31" builtinId="8" hidden="1"/>
    <cellStyle name="Hyperlink" xfId="19" builtinId="8" hidden="1"/>
    <cellStyle name="Hyperlink" xfId="21" builtinId="8" hidden="1"/>
    <cellStyle name="Hyperlink" xfId="17" builtinId="8" hidden="1"/>
    <cellStyle name="Normal" xfId="0" builtinId="0"/>
  </cellStyles>
  <dxfs count="27"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Roboto"/>
        <scheme val="none"/>
      </font>
    </dxf>
    <dxf>
      <font>
        <name val="Roboto"/>
        <scheme val="none"/>
      </font>
    </dxf>
    <dxf>
      <font>
        <name val="Roboto"/>
        <scheme val="none"/>
      </font>
    </dxf>
    <dxf>
      <font>
        <name val="Roboto"/>
        <scheme val="none"/>
      </font>
    </dxf>
    <dxf>
      <font>
        <name val="Roboto"/>
        <scheme val="none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1" formatCode="0"/>
    </dxf>
    <dxf>
      <alignment vertical="center"/>
    </dxf>
    <dxf>
      <alignment vertical="center"/>
    </dxf>
    <dxf>
      <alignment vertical="center"/>
    </dxf>
    <dxf>
      <alignment horizontal="left"/>
    </dxf>
    <dxf>
      <font>
        <name val="Roboto"/>
        <scheme val="none"/>
      </font>
    </dxf>
    <dxf>
      <font>
        <name val="Roboto"/>
        <scheme val="none"/>
      </font>
    </dxf>
    <dxf>
      <font>
        <name val="Roboto"/>
        <scheme val="none"/>
      </font>
    </dxf>
    <dxf>
      <font>
        <name val="Roboto"/>
        <scheme val="none"/>
      </font>
    </dxf>
    <dxf>
      <font>
        <name val="Roboto"/>
        <scheme val="none"/>
      </font>
    </dxf>
    <dxf>
      <font>
        <name val="Roboto"/>
        <scheme val="none"/>
      </font>
    </dxf>
    <dxf>
      <numFmt numFmtId="164" formatCode="0.000"/>
    </dxf>
  </dxfs>
  <tableStyles count="0" defaultTableStyle="TableStyleMedium9" defaultPivotStyle="PivotStyleMedium4"/>
  <colors>
    <mruColors>
      <color rgb="FFF4B084"/>
      <color rgb="FFFAFFA5"/>
      <color rgb="FFE7E6E6"/>
      <color rgb="FFFCE4D6"/>
      <color rgb="FFC6E0B4"/>
      <color rgb="FFE7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</xdr:row>
      <xdr:rowOff>0</xdr:rowOff>
    </xdr:from>
    <xdr:to>
      <xdr:col>9</xdr:col>
      <xdr:colOff>1117600</xdr:colOff>
      <xdr:row>10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C99F34-F5D1-9445-83B9-B26EADF92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03100" y="3136900"/>
          <a:ext cx="3911600" cy="9398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558.484138888889" createdVersion="7" refreshedVersion="7" minRefreshableVersion="3" recordCount="43" xr:uid="{FC282A62-B42A-2546-8A5D-A46FF096F56E}">
  <cacheSource type="worksheet">
    <worksheetSource ref="A1:G44" sheet="Calculator"/>
  </cacheSource>
  <cacheFields count="7">
    <cacheField name="Business Unit" numFmtId="0">
      <sharedItems count="4">
        <s v="Consumer Ops"/>
        <s v="Human Resources"/>
        <s v="Corporate Ops"/>
        <s v="Global Delivery"/>
      </sharedItems>
    </cacheField>
    <cacheField name="Use Case" numFmtId="0">
      <sharedItems/>
    </cacheField>
    <cacheField name="P" numFmtId="0">
      <sharedItems containsSemiMixedTypes="0" containsString="0" containsNumber="1" minValue="0.1" maxValue="6000"/>
    </cacheField>
    <cacheField name="T" numFmtId="0">
      <sharedItems containsSemiMixedTypes="0" containsString="0" containsNumber="1" minValue="0.04" maxValue="300"/>
    </cacheField>
    <cacheField name="A" numFmtId="0">
      <sharedItems containsSemiMixedTypes="0" containsString="0" containsNumber="1" containsInteger="1" minValue="24" maxValue="24"/>
    </cacheField>
    <cacheField name="E" numFmtId="0">
      <sharedItems containsSemiMixedTypes="0" containsString="0" containsNumber="1" minValue="0.2" maxValue="0.2"/>
    </cacheField>
    <cacheField name="RPA units / X" numFmtId="164">
      <sharedItems containsSemiMixedTypes="0" containsString="0" containsNumber="1" minValue="4.3402777777777775E-4" maxValue="2.604166666666666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">
  <r>
    <x v="0"/>
    <s v="UC1"/>
    <n v="196"/>
    <n v="3"/>
    <n v="24"/>
    <n v="0.2"/>
    <n v="0.51041666666666663"/>
  </r>
  <r>
    <x v="0"/>
    <s v="UC2"/>
    <n v="200"/>
    <n v="3"/>
    <n v="24"/>
    <n v="0.2"/>
    <n v="0.52083333333333337"/>
  </r>
  <r>
    <x v="0"/>
    <s v="UC3"/>
    <n v="79"/>
    <n v="2"/>
    <n v="24"/>
    <n v="0.2"/>
    <n v="0.13715277777777776"/>
  </r>
  <r>
    <x v="0"/>
    <s v="UC4"/>
    <n v="372"/>
    <n v="2"/>
    <n v="24"/>
    <n v="0.2"/>
    <n v="0.64583333333333337"/>
  </r>
  <r>
    <x v="0"/>
    <s v="UC5"/>
    <n v="478"/>
    <n v="1"/>
    <n v="24"/>
    <n v="0.2"/>
    <n v="0.41493055555555558"/>
  </r>
  <r>
    <x v="0"/>
    <s v="UC6"/>
    <n v="478"/>
    <n v="4"/>
    <n v="24"/>
    <n v="0.2"/>
    <n v="1.6597222222222223"/>
  </r>
  <r>
    <x v="0"/>
    <s v="UC7"/>
    <n v="46"/>
    <n v="2"/>
    <n v="24"/>
    <n v="0.2"/>
    <n v="7.9861111111111119E-2"/>
  </r>
  <r>
    <x v="0"/>
    <s v="UC8"/>
    <n v="1071"/>
    <n v="2"/>
    <n v="24"/>
    <n v="0.2"/>
    <n v="1.859375"/>
  </r>
  <r>
    <x v="0"/>
    <s v="UC9"/>
    <n v="173"/>
    <n v="2"/>
    <n v="24"/>
    <n v="0.2"/>
    <n v="0.30034722222222221"/>
  </r>
  <r>
    <x v="0"/>
    <s v="UC10"/>
    <n v="1000"/>
    <n v="3"/>
    <n v="24"/>
    <n v="0.2"/>
    <n v="2.6041666666666665"/>
  </r>
  <r>
    <x v="0"/>
    <s v="UC11"/>
    <n v="437"/>
    <n v="2"/>
    <n v="24"/>
    <n v="0.2"/>
    <n v="0.75868055555555547"/>
  </r>
  <r>
    <x v="0"/>
    <s v="UC12"/>
    <n v="495"/>
    <n v="2"/>
    <n v="24"/>
    <n v="0.2"/>
    <n v="0.859375"/>
  </r>
  <r>
    <x v="0"/>
    <s v="UC13"/>
    <n v="308"/>
    <n v="4"/>
    <n v="24"/>
    <n v="0.2"/>
    <n v="1.0694444444444444"/>
  </r>
  <r>
    <x v="0"/>
    <s v="UC14"/>
    <n v="63"/>
    <n v="2.2999999999999998"/>
    <n v="24"/>
    <n v="0.2"/>
    <n v="0.12578124999999998"/>
  </r>
  <r>
    <x v="1"/>
    <s v="UC15"/>
    <n v="50"/>
    <n v="7.2"/>
    <n v="24"/>
    <n v="0.2"/>
    <n v="0.3125"/>
  </r>
  <r>
    <x v="2"/>
    <s v="UC16"/>
    <n v="1"/>
    <n v="300"/>
    <n v="24"/>
    <n v="0.2"/>
    <n v="0.26041666666666669"/>
  </r>
  <r>
    <x v="2"/>
    <s v="UC17"/>
    <n v="2"/>
    <n v="30"/>
    <n v="24"/>
    <n v="0.2"/>
    <n v="5.2083333333333336E-2"/>
  </r>
  <r>
    <x v="1"/>
    <s v="UC18"/>
    <n v="8"/>
    <n v="75"/>
    <n v="24"/>
    <n v="0.2"/>
    <n v="0.52083333333333337"/>
  </r>
  <r>
    <x v="1"/>
    <s v="UC19"/>
    <n v="12"/>
    <n v="2"/>
    <n v="24"/>
    <n v="0.2"/>
    <n v="2.0833333333333332E-2"/>
  </r>
  <r>
    <x v="2"/>
    <s v="UC20"/>
    <n v="1"/>
    <n v="15"/>
    <n v="24"/>
    <n v="0.2"/>
    <n v="1.3020833333333334E-2"/>
  </r>
  <r>
    <x v="2"/>
    <s v="UC21"/>
    <n v="10"/>
    <n v="2"/>
    <n v="24"/>
    <n v="0.2"/>
    <n v="1.7361111111111108E-2"/>
  </r>
  <r>
    <x v="3"/>
    <s v="UC22"/>
    <n v="8"/>
    <n v="3"/>
    <n v="24"/>
    <n v="0.2"/>
    <n v="2.0833333333333332E-2"/>
  </r>
  <r>
    <x v="2"/>
    <s v="UC23"/>
    <n v="7"/>
    <n v="5"/>
    <n v="24"/>
    <n v="0.2"/>
    <n v="3.0381944444444448E-2"/>
  </r>
  <r>
    <x v="2"/>
    <s v="UC24"/>
    <n v="0.2"/>
    <n v="5"/>
    <n v="24"/>
    <n v="0.2"/>
    <n v="8.6805555555555551E-4"/>
  </r>
  <r>
    <x v="2"/>
    <s v="UC25"/>
    <n v="1"/>
    <n v="5"/>
    <n v="24"/>
    <n v="0.2"/>
    <n v="4.3402777777777771E-3"/>
  </r>
  <r>
    <x v="2"/>
    <s v="UC26"/>
    <n v="50"/>
    <n v="5"/>
    <n v="24"/>
    <n v="0.2"/>
    <n v="0.21701388888888892"/>
  </r>
  <r>
    <x v="2"/>
    <s v="UC27"/>
    <n v="2"/>
    <n v="3"/>
    <n v="24"/>
    <n v="0.2"/>
    <n v="5.208333333333333E-3"/>
  </r>
  <r>
    <x v="0"/>
    <s v="UC28"/>
    <n v="6000"/>
    <n v="0.04"/>
    <n v="24"/>
    <n v="0.2"/>
    <n v="0.20833333333333334"/>
  </r>
  <r>
    <x v="0"/>
    <s v="UC29"/>
    <n v="4000"/>
    <n v="0.27"/>
    <n v="24"/>
    <n v="0.2"/>
    <n v="0.9375"/>
  </r>
  <r>
    <x v="3"/>
    <s v="UC30"/>
    <n v="3"/>
    <n v="3"/>
    <n v="24"/>
    <n v="0.2"/>
    <n v="7.8125E-3"/>
  </r>
  <r>
    <x v="3"/>
    <s v="UC31"/>
    <n v="1"/>
    <n v="15"/>
    <n v="24"/>
    <n v="0.2"/>
    <n v="1.3020833333333334E-2"/>
  </r>
  <r>
    <x v="3"/>
    <s v="UC32"/>
    <n v="1"/>
    <n v="15"/>
    <n v="24"/>
    <n v="0.2"/>
    <n v="1.3020833333333334E-2"/>
  </r>
  <r>
    <x v="3"/>
    <s v="UC33"/>
    <n v="60"/>
    <n v="24"/>
    <n v="24"/>
    <n v="0.2"/>
    <n v="1.25"/>
  </r>
  <r>
    <x v="3"/>
    <s v="UC34"/>
    <n v="40"/>
    <n v="36"/>
    <n v="24"/>
    <n v="0.2"/>
    <n v="1.25"/>
  </r>
  <r>
    <x v="3"/>
    <s v="UC35"/>
    <n v="1"/>
    <n v="3"/>
    <n v="24"/>
    <n v="0.2"/>
    <n v="2.6041666666666665E-3"/>
  </r>
  <r>
    <x v="3"/>
    <s v="UC36"/>
    <n v="0.4"/>
    <n v="3"/>
    <n v="24"/>
    <n v="0.2"/>
    <n v="1.0416666666666669E-3"/>
  </r>
  <r>
    <x v="2"/>
    <s v="UC37"/>
    <n v="5"/>
    <n v="10"/>
    <n v="24"/>
    <n v="0.2"/>
    <n v="4.3402777777777783E-2"/>
  </r>
  <r>
    <x v="3"/>
    <s v="UC38"/>
    <n v="0.1"/>
    <n v="5"/>
    <n v="24"/>
    <n v="0.2"/>
    <n v="4.3402777777777775E-4"/>
  </r>
  <r>
    <x v="2"/>
    <s v="UC39"/>
    <n v="2"/>
    <n v="3"/>
    <n v="24"/>
    <n v="0.2"/>
    <n v="5.208333333333333E-3"/>
  </r>
  <r>
    <x v="2"/>
    <s v="UC40"/>
    <n v="1.5"/>
    <n v="20"/>
    <n v="24"/>
    <n v="0.2"/>
    <n v="2.6041666666666668E-2"/>
  </r>
  <r>
    <x v="1"/>
    <s v="UC41"/>
    <n v="1.5"/>
    <n v="3"/>
    <n v="24"/>
    <n v="0.2"/>
    <n v="3.90625E-3"/>
  </r>
  <r>
    <x v="1"/>
    <s v="UC42"/>
    <n v="25"/>
    <n v="3"/>
    <n v="24"/>
    <n v="0.2"/>
    <n v="6.5104166666666671E-2"/>
  </r>
  <r>
    <x v="1"/>
    <s v="UC43"/>
    <n v="4"/>
    <n v="3"/>
    <n v="24"/>
    <n v="0.2"/>
    <n v="1.0416666666666666E-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34C889-321E-384E-A8A4-0B6B9A629E04}" name="PivotTable2" cacheId="5" applyNumberFormats="0" applyBorderFormats="0" applyFontFormats="0" applyPatternFormats="0" applyAlignmentFormats="0" applyWidthHeightFormats="1" dataCaption="Values" updatedVersion="7" minRefreshableVersion="3" useAutoFormatting="1" rowGrandTotals="0" itemPrintTitles="1" createdVersion="7" indent="0" outline="1" outlineData="1" multipleFieldFilters="0" rowHeaderCaption="Business Unit">
  <location ref="I14:J18" firstHeaderRow="1" firstDataRow="1" firstDataCol="1"/>
  <pivotFields count="7">
    <pivotField axis="axisRow" showAll="0" sortType="descending">
      <items count="5">
        <item x="0"/>
        <item x="2"/>
        <item x="3"/>
        <item x="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dataField="1" numFmtId="164" showAll="0"/>
  </pivotFields>
  <rowFields count="1">
    <field x="0"/>
  </rowFields>
  <rowItems count="4">
    <i>
      <x/>
    </i>
    <i>
      <x v="2"/>
    </i>
    <i>
      <x v="3"/>
    </i>
    <i>
      <x v="1"/>
    </i>
  </rowItems>
  <colItems count="1">
    <i/>
  </colItems>
  <dataFields count="1">
    <dataField name="Sum of RPA units / X" fld="6" baseField="0" baseItem="0" numFmtId="1"/>
  </dataFields>
  <formats count="27">
    <format dxfId="26">
      <pivotArea outline="0" collapsedLevelsAreSubtotals="1" fieldPosition="0"/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0" type="button" dataOnly="0" labelOnly="1" outline="0" axis="axisRow" fieldPosition="0"/>
    </format>
    <format dxfId="22">
      <pivotArea dataOnly="0" labelOnly="1" fieldPosition="0">
        <references count="1">
          <reference field="0" count="0"/>
        </references>
      </pivotArea>
    </format>
    <format dxfId="21">
      <pivotArea dataOnly="0" labelOnly="1" grandRow="1" outline="0" fieldPosition="0"/>
    </format>
    <format dxfId="20">
      <pivotArea dataOnly="0" labelOnly="1" outline="0" axis="axisValues" fieldPosition="0"/>
    </format>
    <format dxfId="19">
      <pivotArea outline="0" collapsedLevelsAreSubtotals="1" fieldPosition="0"/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dataOnly="0" labelOnly="1" grandRow="1" outline="0" fieldPosition="0"/>
    </format>
    <format dxfId="15">
      <pivotArea outline="0" collapsedLevelsAreSubtotals="1" fieldPosition="0"/>
    </format>
    <format dxfId="14">
      <pivotArea type="all" dataOnly="0" outline="0" fieldPosition="0"/>
    </format>
    <format dxfId="13">
      <pivotArea outline="0" collapsedLevelsAreSubtotals="1" fieldPosition="0"/>
    </format>
    <format dxfId="12">
      <pivotArea field="0" type="button" dataOnly="0" labelOnly="1" outline="0" axis="axisRow" fieldPosition="0"/>
    </format>
    <format dxfId="11">
      <pivotArea dataOnly="0" labelOnly="1" fieldPosition="0">
        <references count="1">
          <reference field="0" count="0"/>
        </references>
      </pivotArea>
    </format>
    <format dxfId="10">
      <pivotArea dataOnly="0" labelOnly="1" outline="0" axis="axisValues" fieldPosition="0"/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field="0" type="button" dataOnly="0" labelOnly="1" outline="0" axis="axisRow" fieldPosition="0"/>
    </format>
    <format dxfId="6">
      <pivotArea dataOnly="0" labelOnly="1" fieldPosition="0">
        <references count="1">
          <reference field="0" count="0"/>
        </references>
      </pivotArea>
    </format>
    <format dxfId="5">
      <pivotArea dataOnly="0" labelOnly="1" outline="0" axis="axisValues" fieldPosition="0"/>
    </format>
    <format dxfId="4">
      <pivotArea type="all" dataOnly="0" outline="0" fieldPosition="0"/>
    </format>
    <format dxfId="3">
      <pivotArea outline="0" collapsedLevelsAreSubtotals="1" fieldPosition="0"/>
    </format>
    <format dxfId="2">
      <pivotArea field="0" type="button" dataOnly="0" labelOnly="1" outline="0" axis="axisRow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outline="0" axis="axisValues" fieldPosition="0"/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A4055C-318A-1B40-8D92-5FF7106FBA39}" name="Table1" displayName="Table1" ref="A1:B44" totalsRowShown="0">
  <autoFilter ref="A1:B44" xr:uid="{54A4055C-318A-1B40-8D92-5FF7106FBA39}"/>
  <tableColumns count="2">
    <tableColumn id="1" xr3:uid="{6D9318A7-2FC8-5244-A799-6EDB78AB905E}" name="Business Unit"/>
    <tableColumn id="7" xr3:uid="{3087116E-320C-4F43-9779-AF3E7C586CC7}" name="RPA units / X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5"/>
  <sheetViews>
    <sheetView tabSelected="1" workbookViewId="0">
      <selection activeCell="I23" sqref="I23"/>
    </sheetView>
  </sheetViews>
  <sheetFormatPr baseColWidth="10" defaultColWidth="8.83203125" defaultRowHeight="21" x14ac:dyDescent="0.25"/>
  <cols>
    <col min="1" max="1" width="20.83203125" customWidth="1"/>
    <col min="2" max="2" width="40.83203125" customWidth="1"/>
    <col min="3" max="5" width="10.83203125" customWidth="1"/>
    <col min="6" max="6" width="10.83203125" style="1" customWidth="1"/>
    <col min="7" max="7" width="18.5" style="16" customWidth="1"/>
    <col min="9" max="9" width="36.6640625" customWidth="1"/>
    <col min="10" max="10" width="83.1640625" customWidth="1"/>
    <col min="11" max="11" width="18.33203125" bestFit="1" customWidth="1"/>
  </cols>
  <sheetData>
    <row r="1" spans="1:11" ht="41" customHeight="1" x14ac:dyDescent="0.2">
      <c r="A1" s="3" t="s">
        <v>49</v>
      </c>
      <c r="B1" s="3" t="s">
        <v>4</v>
      </c>
      <c r="C1" s="2" t="s">
        <v>0</v>
      </c>
      <c r="D1" s="2" t="s">
        <v>1</v>
      </c>
      <c r="E1" s="2" t="s">
        <v>2</v>
      </c>
      <c r="F1" s="2" t="s">
        <v>3</v>
      </c>
      <c r="G1" s="14" t="s">
        <v>59</v>
      </c>
      <c r="I1" s="20" t="s">
        <v>56</v>
      </c>
      <c r="J1" s="20" t="s">
        <v>50</v>
      </c>
    </row>
    <row r="2" spans="1:11" s="4" customFormat="1" ht="28" customHeight="1" x14ac:dyDescent="0.2">
      <c r="A2" s="7" t="s">
        <v>5</v>
      </c>
      <c r="B2" s="7" t="s">
        <v>6</v>
      </c>
      <c r="C2" s="6">
        <v>196</v>
      </c>
      <c r="D2" s="6">
        <v>3</v>
      </c>
      <c r="E2" s="6">
        <v>24</v>
      </c>
      <c r="F2" s="6">
        <v>0.2</v>
      </c>
      <c r="G2" s="15">
        <f>( (C2*D2 / 60) * (24 / E2) * (1 / (1 - F2)) ) / 24</f>
        <v>0.51041666666666663</v>
      </c>
      <c r="I2" s="21" t="s">
        <v>0</v>
      </c>
      <c r="J2" s="19" t="s">
        <v>51</v>
      </c>
    </row>
    <row r="3" spans="1:11" s="4" customFormat="1" ht="28" customHeight="1" x14ac:dyDescent="0.2">
      <c r="A3" s="7" t="s">
        <v>5</v>
      </c>
      <c r="B3" s="7" t="s">
        <v>7</v>
      </c>
      <c r="C3" s="6">
        <v>200</v>
      </c>
      <c r="D3" s="6">
        <v>3</v>
      </c>
      <c r="E3" s="6">
        <v>24</v>
      </c>
      <c r="F3" s="6">
        <v>0.2</v>
      </c>
      <c r="G3" s="15">
        <f t="shared" ref="G3:G44" si="0">( (C3*D3 / 60) * (24 / E3) * (1 / (1 - F3)) ) / 24</f>
        <v>0.52083333333333337</v>
      </c>
      <c r="I3" s="21" t="s">
        <v>1</v>
      </c>
      <c r="J3" s="19" t="s">
        <v>52</v>
      </c>
    </row>
    <row r="4" spans="1:11" s="4" customFormat="1" ht="38" customHeight="1" x14ac:dyDescent="0.2">
      <c r="A4" s="7" t="s">
        <v>5</v>
      </c>
      <c r="B4" s="7" t="s">
        <v>8</v>
      </c>
      <c r="C4" s="6">
        <v>79</v>
      </c>
      <c r="D4" s="6">
        <v>2</v>
      </c>
      <c r="E4" s="6">
        <v>24</v>
      </c>
      <c r="F4" s="6">
        <v>0.2</v>
      </c>
      <c r="G4" s="15">
        <f t="shared" si="0"/>
        <v>0.13715277777777776</v>
      </c>
      <c r="I4" s="21" t="s">
        <v>2</v>
      </c>
      <c r="J4" s="19" t="s">
        <v>58</v>
      </c>
    </row>
    <row r="5" spans="1:11" s="4" customFormat="1" ht="28" customHeight="1" x14ac:dyDescent="0.2">
      <c r="A5" s="7" t="s">
        <v>5</v>
      </c>
      <c r="B5" s="7" t="s">
        <v>9</v>
      </c>
      <c r="C5" s="6">
        <v>372</v>
      </c>
      <c r="D5" s="6">
        <v>2</v>
      </c>
      <c r="E5" s="6">
        <v>24</v>
      </c>
      <c r="F5" s="6">
        <v>0.2</v>
      </c>
      <c r="G5" s="15">
        <f t="shared" si="0"/>
        <v>0.64583333333333337</v>
      </c>
      <c r="I5" s="21" t="s">
        <v>3</v>
      </c>
      <c r="J5" s="19" t="s">
        <v>53</v>
      </c>
    </row>
    <row r="6" spans="1:11" s="4" customFormat="1" ht="28" customHeight="1" x14ac:dyDescent="0.2">
      <c r="A6" s="7" t="s">
        <v>5</v>
      </c>
      <c r="B6" s="7" t="s">
        <v>10</v>
      </c>
      <c r="C6" s="6">
        <v>478</v>
      </c>
      <c r="D6" s="6">
        <v>1</v>
      </c>
      <c r="E6" s="6">
        <v>24</v>
      </c>
      <c r="F6" s="6">
        <v>0.2</v>
      </c>
      <c r="G6" s="15">
        <f t="shared" si="0"/>
        <v>0.41493055555555558</v>
      </c>
      <c r="I6" s="20" t="s">
        <v>57</v>
      </c>
      <c r="J6" s="20" t="s">
        <v>50</v>
      </c>
    </row>
    <row r="7" spans="1:11" s="4" customFormat="1" ht="28" customHeight="1" x14ac:dyDescent="0.2">
      <c r="A7" s="7" t="s">
        <v>5</v>
      </c>
      <c r="B7" s="7" t="s">
        <v>11</v>
      </c>
      <c r="C7" s="6">
        <v>478</v>
      </c>
      <c r="D7" s="6">
        <v>4</v>
      </c>
      <c r="E7" s="6">
        <v>24</v>
      </c>
      <c r="F7" s="6">
        <v>0.2</v>
      </c>
      <c r="G7" s="15">
        <f t="shared" si="0"/>
        <v>1.6597222222222223</v>
      </c>
      <c r="I7" s="21" t="s">
        <v>54</v>
      </c>
      <c r="J7" s="19" t="s">
        <v>55</v>
      </c>
    </row>
    <row r="8" spans="1:11" s="4" customFormat="1" ht="28" customHeight="1" x14ac:dyDescent="0.2">
      <c r="A8" s="7" t="s">
        <v>5</v>
      </c>
      <c r="B8" s="7" t="s">
        <v>12</v>
      </c>
      <c r="C8" s="6">
        <v>46</v>
      </c>
      <c r="D8" s="6">
        <v>2</v>
      </c>
      <c r="E8" s="6">
        <v>24</v>
      </c>
      <c r="F8" s="6">
        <v>0.2</v>
      </c>
      <c r="G8" s="15">
        <f t="shared" si="0"/>
        <v>7.9861111111111119E-2</v>
      </c>
    </row>
    <row r="9" spans="1:11" s="4" customFormat="1" ht="28" customHeight="1" x14ac:dyDescent="0.2">
      <c r="A9" s="7" t="s">
        <v>5</v>
      </c>
      <c r="B9" s="7" t="s">
        <v>13</v>
      </c>
      <c r="C9" s="6">
        <v>1071</v>
      </c>
      <c r="D9" s="6">
        <v>2</v>
      </c>
      <c r="E9" s="6">
        <v>24</v>
      </c>
      <c r="F9" s="6">
        <v>0.2</v>
      </c>
      <c r="G9" s="15">
        <f t="shared" si="0"/>
        <v>1.859375</v>
      </c>
    </row>
    <row r="10" spans="1:11" s="4" customFormat="1" ht="28" customHeight="1" x14ac:dyDescent="0.2">
      <c r="A10" s="7" t="s">
        <v>5</v>
      </c>
      <c r="B10" s="7" t="s">
        <v>14</v>
      </c>
      <c r="C10" s="6">
        <v>173</v>
      </c>
      <c r="D10" s="6">
        <v>2</v>
      </c>
      <c r="E10" s="6">
        <v>24</v>
      </c>
      <c r="F10" s="6">
        <v>0.2</v>
      </c>
      <c r="G10" s="15">
        <f t="shared" si="0"/>
        <v>0.30034722222222221</v>
      </c>
    </row>
    <row r="11" spans="1:11" s="4" customFormat="1" ht="28" customHeight="1" x14ac:dyDescent="0.2">
      <c r="A11" s="7" t="s">
        <v>5</v>
      </c>
      <c r="B11" s="7" t="s">
        <v>15</v>
      </c>
      <c r="C11" s="6">
        <v>1000</v>
      </c>
      <c r="D11" s="6">
        <v>3</v>
      </c>
      <c r="E11" s="6">
        <v>24</v>
      </c>
      <c r="F11" s="6">
        <v>0.2</v>
      </c>
      <c r="G11" s="15">
        <f t="shared" si="0"/>
        <v>2.6041666666666665</v>
      </c>
    </row>
    <row r="12" spans="1:11" s="4" customFormat="1" ht="28" customHeight="1" x14ac:dyDescent="0.2">
      <c r="A12" s="7" t="s">
        <v>5</v>
      </c>
      <c r="B12" s="7" t="s">
        <v>16</v>
      </c>
      <c r="C12" s="6">
        <v>437</v>
      </c>
      <c r="D12" s="6">
        <v>2</v>
      </c>
      <c r="E12" s="6">
        <v>24</v>
      </c>
      <c r="F12" s="6">
        <v>0.2</v>
      </c>
      <c r="G12" s="15">
        <f t="shared" si="0"/>
        <v>0.75868055555555547</v>
      </c>
    </row>
    <row r="13" spans="1:11" s="4" customFormat="1" ht="28" customHeight="1" x14ac:dyDescent="0.2">
      <c r="A13" s="7" t="s">
        <v>5</v>
      </c>
      <c r="B13" s="7" t="s">
        <v>17</v>
      </c>
      <c r="C13" s="6">
        <v>495</v>
      </c>
      <c r="D13" s="6">
        <v>2</v>
      </c>
      <c r="E13" s="6">
        <v>24</v>
      </c>
      <c r="F13" s="6">
        <v>0.2</v>
      </c>
      <c r="G13" s="15">
        <f t="shared" si="0"/>
        <v>0.859375</v>
      </c>
    </row>
    <row r="14" spans="1:11" s="4" customFormat="1" ht="29" customHeight="1" x14ac:dyDescent="0.2">
      <c r="A14" s="7" t="s">
        <v>5</v>
      </c>
      <c r="B14" s="7" t="s">
        <v>18</v>
      </c>
      <c r="C14" s="6">
        <v>308</v>
      </c>
      <c r="D14" s="6">
        <v>4</v>
      </c>
      <c r="E14" s="6">
        <v>24</v>
      </c>
      <c r="F14" s="6">
        <v>0.2</v>
      </c>
      <c r="G14" s="15">
        <f t="shared" si="0"/>
        <v>1.0694444444444444</v>
      </c>
      <c r="I14" s="22" t="s">
        <v>49</v>
      </c>
      <c r="J14" s="23" t="s">
        <v>64</v>
      </c>
      <c r="K14"/>
    </row>
    <row r="15" spans="1:11" s="4" customFormat="1" ht="29" customHeight="1" x14ac:dyDescent="0.2">
      <c r="A15" s="7" t="s">
        <v>5</v>
      </c>
      <c r="B15" s="7" t="s">
        <v>19</v>
      </c>
      <c r="C15" s="6">
        <v>63</v>
      </c>
      <c r="D15" s="6">
        <v>2.2999999999999998</v>
      </c>
      <c r="E15" s="6">
        <v>24</v>
      </c>
      <c r="F15" s="6">
        <v>0.2</v>
      </c>
      <c r="G15" s="15">
        <f t="shared" si="0"/>
        <v>0.12578124999999998</v>
      </c>
      <c r="I15" s="24" t="s">
        <v>5</v>
      </c>
      <c r="J15" s="25">
        <v>12.691753472222222</v>
      </c>
      <c r="K15"/>
    </row>
    <row r="16" spans="1:11" s="4" customFormat="1" ht="29" customHeight="1" x14ac:dyDescent="0.2">
      <c r="A16" s="10" t="s">
        <v>62</v>
      </c>
      <c r="B16" s="10" t="s">
        <v>20</v>
      </c>
      <c r="C16" s="5">
        <v>50</v>
      </c>
      <c r="D16" s="5">
        <v>7.2</v>
      </c>
      <c r="E16" s="5">
        <v>24</v>
      </c>
      <c r="F16" s="5">
        <v>0.2</v>
      </c>
      <c r="G16" s="15">
        <f t="shared" si="0"/>
        <v>0.3125</v>
      </c>
      <c r="I16" s="24" t="s">
        <v>61</v>
      </c>
      <c r="J16" s="25">
        <v>2.5587673611111108</v>
      </c>
      <c r="K16"/>
    </row>
    <row r="17" spans="1:11" s="4" customFormat="1" ht="29" customHeight="1" x14ac:dyDescent="0.2">
      <c r="A17" s="12" t="s">
        <v>63</v>
      </c>
      <c r="B17" s="12" t="s">
        <v>21</v>
      </c>
      <c r="C17" s="13">
        <v>1</v>
      </c>
      <c r="D17" s="13">
        <v>300</v>
      </c>
      <c r="E17" s="13">
        <v>24</v>
      </c>
      <c r="F17" s="13">
        <v>0.2</v>
      </c>
      <c r="G17" s="15">
        <f t="shared" si="0"/>
        <v>0.26041666666666669</v>
      </c>
      <c r="I17" s="24" t="s">
        <v>62</v>
      </c>
      <c r="J17" s="25">
        <v>0.93359375</v>
      </c>
      <c r="K17"/>
    </row>
    <row r="18" spans="1:11" s="4" customFormat="1" ht="29" customHeight="1" x14ac:dyDescent="0.2">
      <c r="A18" s="12" t="s">
        <v>63</v>
      </c>
      <c r="B18" s="12" t="s">
        <v>22</v>
      </c>
      <c r="C18" s="13">
        <v>2</v>
      </c>
      <c r="D18" s="13">
        <v>30</v>
      </c>
      <c r="E18" s="13">
        <v>24</v>
      </c>
      <c r="F18" s="13">
        <v>0.2</v>
      </c>
      <c r="G18" s="15">
        <f t="shared" si="0"/>
        <v>5.2083333333333336E-2</v>
      </c>
      <c r="I18" s="24" t="s">
        <v>63</v>
      </c>
      <c r="J18" s="25">
        <v>0.67534722222222232</v>
      </c>
      <c r="K18"/>
    </row>
    <row r="19" spans="1:11" s="4" customFormat="1" ht="28" customHeight="1" x14ac:dyDescent="0.2">
      <c r="A19" s="10" t="s">
        <v>62</v>
      </c>
      <c r="B19" s="10" t="s">
        <v>23</v>
      </c>
      <c r="C19" s="5">
        <v>8</v>
      </c>
      <c r="D19" s="5">
        <v>75</v>
      </c>
      <c r="E19" s="5">
        <v>24</v>
      </c>
      <c r="F19" s="5">
        <v>0.2</v>
      </c>
      <c r="G19" s="15">
        <f t="shared" si="0"/>
        <v>0.52083333333333337</v>
      </c>
      <c r="I19" s="26" t="s">
        <v>66</v>
      </c>
      <c r="J19" s="27">
        <f>ROUNDUP(J15, 0)+ROUNDUP(J16, 0)+ROUNDUP(J17, 0)+ROUNDUP(J18, 0)</f>
        <v>18</v>
      </c>
      <c r="K19"/>
    </row>
    <row r="20" spans="1:11" s="4" customFormat="1" ht="28" customHeight="1" x14ac:dyDescent="0.2">
      <c r="A20" s="10" t="s">
        <v>62</v>
      </c>
      <c r="B20" s="10" t="s">
        <v>24</v>
      </c>
      <c r="C20" s="5">
        <v>12</v>
      </c>
      <c r="D20" s="5">
        <v>2</v>
      </c>
      <c r="E20" s="5">
        <v>24</v>
      </c>
      <c r="F20" s="5">
        <v>0.2</v>
      </c>
      <c r="G20" s="15">
        <f t="shared" si="0"/>
        <v>2.0833333333333332E-2</v>
      </c>
      <c r="I20"/>
      <c r="J20"/>
      <c r="K20"/>
    </row>
    <row r="21" spans="1:11" s="4" customFormat="1" ht="28" customHeight="1" x14ac:dyDescent="0.2">
      <c r="A21" s="12" t="s">
        <v>63</v>
      </c>
      <c r="B21" s="12" t="s">
        <v>25</v>
      </c>
      <c r="C21" s="13">
        <v>1</v>
      </c>
      <c r="D21" s="13">
        <v>15</v>
      </c>
      <c r="E21" s="13">
        <v>24</v>
      </c>
      <c r="F21" s="13">
        <v>0.2</v>
      </c>
      <c r="G21" s="15">
        <f t="shared" si="0"/>
        <v>1.3020833333333334E-2</v>
      </c>
      <c r="I21"/>
      <c r="J21"/>
      <c r="K21"/>
    </row>
    <row r="22" spans="1:11" s="4" customFormat="1" ht="28" customHeight="1" x14ac:dyDescent="0.2">
      <c r="A22" s="12" t="s">
        <v>63</v>
      </c>
      <c r="B22" s="12" t="s">
        <v>26</v>
      </c>
      <c r="C22" s="13">
        <v>10</v>
      </c>
      <c r="D22" s="13">
        <v>2</v>
      </c>
      <c r="E22" s="13">
        <v>24</v>
      </c>
      <c r="F22" s="13">
        <v>0.2</v>
      </c>
      <c r="G22" s="15">
        <f t="shared" si="0"/>
        <v>1.7361111111111108E-2</v>
      </c>
      <c r="I22"/>
      <c r="J22"/>
      <c r="K22"/>
    </row>
    <row r="23" spans="1:11" s="4" customFormat="1" ht="28" customHeight="1" x14ac:dyDescent="0.2">
      <c r="A23" s="8" t="s">
        <v>61</v>
      </c>
      <c r="B23" s="8" t="s">
        <v>27</v>
      </c>
      <c r="C23" s="9">
        <v>8</v>
      </c>
      <c r="D23" s="9">
        <v>3</v>
      </c>
      <c r="E23" s="9">
        <v>24</v>
      </c>
      <c r="F23" s="9">
        <v>0.2</v>
      </c>
      <c r="G23" s="15">
        <f t="shared" si="0"/>
        <v>2.0833333333333332E-2</v>
      </c>
      <c r="I23"/>
      <c r="J23"/>
      <c r="K23"/>
    </row>
    <row r="24" spans="1:11" s="4" customFormat="1" ht="28" customHeight="1" x14ac:dyDescent="0.2">
      <c r="A24" s="12" t="s">
        <v>63</v>
      </c>
      <c r="B24" s="12" t="s">
        <v>28</v>
      </c>
      <c r="C24" s="13">
        <v>7</v>
      </c>
      <c r="D24" s="13">
        <v>5</v>
      </c>
      <c r="E24" s="13">
        <v>24</v>
      </c>
      <c r="F24" s="13">
        <v>0.2</v>
      </c>
      <c r="G24" s="15">
        <f t="shared" si="0"/>
        <v>3.0381944444444448E-2</v>
      </c>
      <c r="I24"/>
      <c r="J24"/>
      <c r="K24"/>
    </row>
    <row r="25" spans="1:11" s="4" customFormat="1" ht="28" customHeight="1" x14ac:dyDescent="0.2">
      <c r="A25" s="12" t="s">
        <v>63</v>
      </c>
      <c r="B25" s="12" t="s">
        <v>29</v>
      </c>
      <c r="C25" s="13">
        <v>0.2</v>
      </c>
      <c r="D25" s="13">
        <v>5</v>
      </c>
      <c r="E25" s="13">
        <v>24</v>
      </c>
      <c r="F25" s="13">
        <v>0.2</v>
      </c>
      <c r="G25" s="15">
        <f t="shared" si="0"/>
        <v>8.6805555555555551E-4</v>
      </c>
      <c r="I25"/>
      <c r="J25"/>
      <c r="K25"/>
    </row>
    <row r="26" spans="1:11" s="4" customFormat="1" ht="28" customHeight="1" x14ac:dyDescent="0.2">
      <c r="A26" s="12" t="s">
        <v>63</v>
      </c>
      <c r="B26" s="12" t="s">
        <v>30</v>
      </c>
      <c r="C26" s="13">
        <v>1</v>
      </c>
      <c r="D26" s="13">
        <v>5</v>
      </c>
      <c r="E26" s="13">
        <v>24</v>
      </c>
      <c r="F26" s="13">
        <v>0.2</v>
      </c>
      <c r="G26" s="15">
        <f t="shared" si="0"/>
        <v>4.3402777777777771E-3</v>
      </c>
      <c r="I26"/>
      <c r="J26"/>
      <c r="K26"/>
    </row>
    <row r="27" spans="1:11" s="4" customFormat="1" ht="28" customHeight="1" x14ac:dyDescent="0.2">
      <c r="A27" s="12" t="s">
        <v>63</v>
      </c>
      <c r="B27" s="12" t="s">
        <v>31</v>
      </c>
      <c r="C27" s="13">
        <v>50</v>
      </c>
      <c r="D27" s="13">
        <v>5</v>
      </c>
      <c r="E27" s="13">
        <v>24</v>
      </c>
      <c r="F27" s="13">
        <v>0.2</v>
      </c>
      <c r="G27" s="15">
        <f t="shared" si="0"/>
        <v>0.21701388888888892</v>
      </c>
      <c r="I27"/>
      <c r="J27"/>
      <c r="K27"/>
    </row>
    <row r="28" spans="1:11" s="4" customFormat="1" ht="28" customHeight="1" x14ac:dyDescent="0.2">
      <c r="A28" s="12" t="s">
        <v>63</v>
      </c>
      <c r="B28" s="12" t="s">
        <v>32</v>
      </c>
      <c r="C28" s="13">
        <v>2</v>
      </c>
      <c r="D28" s="13">
        <v>3</v>
      </c>
      <c r="E28" s="13">
        <v>24</v>
      </c>
      <c r="F28" s="13">
        <v>0.2</v>
      </c>
      <c r="G28" s="15">
        <f t="shared" si="0"/>
        <v>5.208333333333333E-3</v>
      </c>
      <c r="I28"/>
      <c r="J28"/>
      <c r="K28"/>
    </row>
    <row r="29" spans="1:11" s="4" customFormat="1" ht="28" customHeight="1" x14ac:dyDescent="0.2">
      <c r="A29" s="7" t="s">
        <v>5</v>
      </c>
      <c r="B29" s="7" t="s">
        <v>33</v>
      </c>
      <c r="C29" s="6">
        <v>6000</v>
      </c>
      <c r="D29" s="6">
        <v>0.04</v>
      </c>
      <c r="E29" s="6">
        <v>24</v>
      </c>
      <c r="F29" s="6">
        <v>0.2</v>
      </c>
      <c r="G29" s="15">
        <f t="shared" si="0"/>
        <v>0.20833333333333334</v>
      </c>
      <c r="I29"/>
      <c r="J29"/>
      <c r="K29"/>
    </row>
    <row r="30" spans="1:11" s="4" customFormat="1" ht="28" customHeight="1" x14ac:dyDescent="0.2">
      <c r="A30" s="7" t="s">
        <v>5</v>
      </c>
      <c r="B30" s="7" t="s">
        <v>34</v>
      </c>
      <c r="C30" s="6">
        <v>4000</v>
      </c>
      <c r="D30" s="6">
        <v>0.27</v>
      </c>
      <c r="E30" s="6">
        <v>24</v>
      </c>
      <c r="F30" s="6">
        <v>0.2</v>
      </c>
      <c r="G30" s="15">
        <f t="shared" si="0"/>
        <v>0.9375</v>
      </c>
      <c r="I30"/>
      <c r="J30"/>
      <c r="K30"/>
    </row>
    <row r="31" spans="1:11" s="4" customFormat="1" ht="28" customHeight="1" x14ac:dyDescent="0.2">
      <c r="A31" s="8" t="s">
        <v>61</v>
      </c>
      <c r="B31" s="8" t="s">
        <v>35</v>
      </c>
      <c r="C31" s="9">
        <v>3</v>
      </c>
      <c r="D31" s="9">
        <v>3</v>
      </c>
      <c r="E31" s="9">
        <v>24</v>
      </c>
      <c r="F31" s="9">
        <v>0.2</v>
      </c>
      <c r="G31" s="15">
        <f t="shared" si="0"/>
        <v>7.8125E-3</v>
      </c>
      <c r="I31"/>
      <c r="J31"/>
      <c r="K31"/>
    </row>
    <row r="32" spans="1:11" s="4" customFormat="1" ht="28" customHeight="1" x14ac:dyDescent="0.2">
      <c r="A32" s="8" t="s">
        <v>61</v>
      </c>
      <c r="B32" s="8" t="s">
        <v>36</v>
      </c>
      <c r="C32" s="9">
        <v>1</v>
      </c>
      <c r="D32" s="9">
        <v>15</v>
      </c>
      <c r="E32" s="9">
        <v>24</v>
      </c>
      <c r="F32" s="9">
        <v>0.2</v>
      </c>
      <c r="G32" s="15">
        <f t="shared" si="0"/>
        <v>1.3020833333333334E-2</v>
      </c>
    </row>
    <row r="33" spans="1:9" s="4" customFormat="1" ht="28" customHeight="1" x14ac:dyDescent="0.2">
      <c r="A33" s="8" t="s">
        <v>61</v>
      </c>
      <c r="B33" s="8" t="s">
        <v>37</v>
      </c>
      <c r="C33" s="9">
        <v>1</v>
      </c>
      <c r="D33" s="9">
        <v>15</v>
      </c>
      <c r="E33" s="9">
        <v>24</v>
      </c>
      <c r="F33" s="9">
        <v>0.2</v>
      </c>
      <c r="G33" s="15">
        <f t="shared" si="0"/>
        <v>1.3020833333333334E-2</v>
      </c>
    </row>
    <row r="34" spans="1:9" s="4" customFormat="1" ht="28" customHeight="1" x14ac:dyDescent="0.2">
      <c r="A34" s="8" t="s">
        <v>61</v>
      </c>
      <c r="B34" s="8" t="s">
        <v>38</v>
      </c>
      <c r="C34" s="9">
        <v>60</v>
      </c>
      <c r="D34" s="9">
        <v>24</v>
      </c>
      <c r="E34" s="9">
        <v>24</v>
      </c>
      <c r="F34" s="9">
        <v>0.2</v>
      </c>
      <c r="G34" s="15">
        <f t="shared" si="0"/>
        <v>1.25</v>
      </c>
    </row>
    <row r="35" spans="1:9" s="4" customFormat="1" ht="28" customHeight="1" x14ac:dyDescent="0.2">
      <c r="A35" s="8" t="s">
        <v>61</v>
      </c>
      <c r="B35" s="8" t="s">
        <v>39</v>
      </c>
      <c r="C35" s="9">
        <v>40</v>
      </c>
      <c r="D35" s="9">
        <v>36</v>
      </c>
      <c r="E35" s="9">
        <v>24</v>
      </c>
      <c r="F35" s="9">
        <v>0.2</v>
      </c>
      <c r="G35" s="15">
        <f t="shared" si="0"/>
        <v>1.25</v>
      </c>
    </row>
    <row r="36" spans="1:9" s="4" customFormat="1" ht="28" customHeight="1" x14ac:dyDescent="0.2">
      <c r="A36" s="8" t="s">
        <v>61</v>
      </c>
      <c r="B36" s="8" t="s">
        <v>40</v>
      </c>
      <c r="C36" s="9">
        <v>1</v>
      </c>
      <c r="D36" s="9">
        <v>3</v>
      </c>
      <c r="E36" s="9">
        <v>24</v>
      </c>
      <c r="F36" s="9">
        <v>0.2</v>
      </c>
      <c r="G36" s="15">
        <f t="shared" si="0"/>
        <v>2.6041666666666665E-3</v>
      </c>
    </row>
    <row r="37" spans="1:9" s="4" customFormat="1" ht="28" customHeight="1" x14ac:dyDescent="0.2">
      <c r="A37" s="8" t="s">
        <v>61</v>
      </c>
      <c r="B37" s="8" t="s">
        <v>41</v>
      </c>
      <c r="C37" s="9">
        <v>0.4</v>
      </c>
      <c r="D37" s="9">
        <v>3</v>
      </c>
      <c r="E37" s="9">
        <v>24</v>
      </c>
      <c r="F37" s="9">
        <v>0.2</v>
      </c>
      <c r="G37" s="15">
        <f t="shared" si="0"/>
        <v>1.0416666666666669E-3</v>
      </c>
    </row>
    <row r="38" spans="1:9" s="4" customFormat="1" ht="28" customHeight="1" x14ac:dyDescent="0.2">
      <c r="A38" s="12" t="s">
        <v>63</v>
      </c>
      <c r="B38" s="12" t="s">
        <v>42</v>
      </c>
      <c r="C38" s="13">
        <v>5</v>
      </c>
      <c r="D38" s="13">
        <v>10</v>
      </c>
      <c r="E38" s="13">
        <v>24</v>
      </c>
      <c r="F38" s="13">
        <v>0.2</v>
      </c>
      <c r="G38" s="15">
        <f t="shared" si="0"/>
        <v>4.3402777777777783E-2</v>
      </c>
    </row>
    <row r="39" spans="1:9" s="4" customFormat="1" ht="28" customHeight="1" x14ac:dyDescent="0.2">
      <c r="A39" s="8" t="s">
        <v>61</v>
      </c>
      <c r="B39" s="8" t="s">
        <v>43</v>
      </c>
      <c r="C39" s="9">
        <v>0.1</v>
      </c>
      <c r="D39" s="9">
        <v>5</v>
      </c>
      <c r="E39" s="9">
        <v>24</v>
      </c>
      <c r="F39" s="9">
        <v>0.2</v>
      </c>
      <c r="G39" s="15">
        <f t="shared" si="0"/>
        <v>4.3402777777777775E-4</v>
      </c>
    </row>
    <row r="40" spans="1:9" s="4" customFormat="1" ht="28" customHeight="1" x14ac:dyDescent="0.2">
      <c r="A40" s="12" t="s">
        <v>63</v>
      </c>
      <c r="B40" s="12" t="s">
        <v>44</v>
      </c>
      <c r="C40" s="13">
        <v>2</v>
      </c>
      <c r="D40" s="13">
        <v>3</v>
      </c>
      <c r="E40" s="13">
        <v>24</v>
      </c>
      <c r="F40" s="13">
        <v>0.2</v>
      </c>
      <c r="G40" s="15">
        <f t="shared" si="0"/>
        <v>5.208333333333333E-3</v>
      </c>
    </row>
    <row r="41" spans="1:9" s="4" customFormat="1" ht="28" customHeight="1" x14ac:dyDescent="0.2">
      <c r="A41" s="12" t="s">
        <v>63</v>
      </c>
      <c r="B41" s="12" t="s">
        <v>45</v>
      </c>
      <c r="C41" s="13">
        <v>1.5</v>
      </c>
      <c r="D41" s="13">
        <v>20</v>
      </c>
      <c r="E41" s="13">
        <v>24</v>
      </c>
      <c r="F41" s="13">
        <v>0.2</v>
      </c>
      <c r="G41" s="15">
        <f t="shared" si="0"/>
        <v>2.6041666666666668E-2</v>
      </c>
    </row>
    <row r="42" spans="1:9" s="4" customFormat="1" ht="28" customHeight="1" x14ac:dyDescent="0.2">
      <c r="A42" s="10" t="s">
        <v>62</v>
      </c>
      <c r="B42" s="10" t="s">
        <v>46</v>
      </c>
      <c r="C42" s="5">
        <v>1.5</v>
      </c>
      <c r="D42" s="5">
        <v>3</v>
      </c>
      <c r="E42" s="5">
        <v>24</v>
      </c>
      <c r="F42" s="5">
        <v>0.2</v>
      </c>
      <c r="G42" s="15">
        <f t="shared" si="0"/>
        <v>3.90625E-3</v>
      </c>
    </row>
    <row r="43" spans="1:9" s="4" customFormat="1" ht="28" customHeight="1" x14ac:dyDescent="0.2">
      <c r="A43" s="10" t="s">
        <v>62</v>
      </c>
      <c r="B43" s="10" t="s">
        <v>47</v>
      </c>
      <c r="C43" s="5">
        <v>25</v>
      </c>
      <c r="D43" s="5">
        <v>3</v>
      </c>
      <c r="E43" s="5">
        <v>24</v>
      </c>
      <c r="F43" s="5">
        <v>0.2</v>
      </c>
      <c r="G43" s="15">
        <f t="shared" si="0"/>
        <v>6.5104166666666671E-2</v>
      </c>
    </row>
    <row r="44" spans="1:9" s="4" customFormat="1" ht="28" customHeight="1" x14ac:dyDescent="0.2">
      <c r="A44" s="10" t="s">
        <v>62</v>
      </c>
      <c r="B44" s="10" t="s">
        <v>48</v>
      </c>
      <c r="C44" s="11">
        <v>4</v>
      </c>
      <c r="D44" s="11">
        <v>3</v>
      </c>
      <c r="E44" s="11">
        <v>24</v>
      </c>
      <c r="F44" s="5">
        <v>0.2</v>
      </c>
      <c r="G44" s="15">
        <f t="shared" si="0"/>
        <v>1.0416666666666666E-2</v>
      </c>
    </row>
    <row r="45" spans="1:9" ht="39" customHeight="1" x14ac:dyDescent="0.2">
      <c r="A45" s="17" t="s">
        <v>60</v>
      </c>
      <c r="B45" s="17">
        <f>COUNTA(B2:B44)+COUNTBLANK(B2:B44)</f>
        <v>43</v>
      </c>
      <c r="C45" s="18">
        <f>SUM(C2:C44)</f>
        <v>15693.7</v>
      </c>
      <c r="D45" s="18">
        <f>SUMPRODUCT(D2:D44,$C$2:$C44)/$C45</f>
        <v>1.2375730388627284</v>
      </c>
      <c r="E45" s="18">
        <f>SUMPRODUCT(E2:E44,$C$2:$C44)/$C45</f>
        <v>23.999999999999996</v>
      </c>
      <c r="F45" s="18">
        <f>SUMPRODUCT(F2:F44,$C$2:$C44)/$C45</f>
        <v>0.2</v>
      </c>
      <c r="G45" s="28">
        <f>ROUNDUP((SUM(G2:G44)),0)</f>
        <v>17</v>
      </c>
      <c r="H45" s="29" t="s">
        <v>67</v>
      </c>
      <c r="I45" s="30" t="s">
        <v>65</v>
      </c>
    </row>
  </sheetData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DB8C0-A576-0048-B1FB-DBBECF330194}">
  <dimension ref="A1:B44"/>
  <sheetViews>
    <sheetView workbookViewId="0">
      <selection activeCell="H20" sqref="H20"/>
    </sheetView>
  </sheetViews>
  <sheetFormatPr baseColWidth="10" defaultRowHeight="16" x14ac:dyDescent="0.2"/>
  <cols>
    <col min="1" max="1" width="14.6640625" customWidth="1"/>
    <col min="2" max="2" width="14.33203125" customWidth="1"/>
  </cols>
  <sheetData>
    <row r="1" spans="1:2" x14ac:dyDescent="0.2">
      <c r="A1" t="s">
        <v>49</v>
      </c>
      <c r="B1" t="s">
        <v>59</v>
      </c>
    </row>
    <row r="2" spans="1:2" x14ac:dyDescent="0.2">
      <c r="A2" t="s">
        <v>5</v>
      </c>
      <c r="B2">
        <v>0.51041666666666663</v>
      </c>
    </row>
    <row r="3" spans="1:2" x14ac:dyDescent="0.2">
      <c r="A3" t="s">
        <v>5</v>
      </c>
      <c r="B3">
        <v>0.52083333333333337</v>
      </c>
    </row>
    <row r="4" spans="1:2" x14ac:dyDescent="0.2">
      <c r="A4" t="s">
        <v>5</v>
      </c>
      <c r="B4">
        <v>0.13715277777777776</v>
      </c>
    </row>
    <row r="5" spans="1:2" x14ac:dyDescent="0.2">
      <c r="A5" t="s">
        <v>5</v>
      </c>
      <c r="B5">
        <v>0.64583333333333337</v>
      </c>
    </row>
    <row r="6" spans="1:2" x14ac:dyDescent="0.2">
      <c r="A6" t="s">
        <v>5</v>
      </c>
      <c r="B6">
        <v>0.41493055555555558</v>
      </c>
    </row>
    <row r="7" spans="1:2" x14ac:dyDescent="0.2">
      <c r="A7" t="s">
        <v>5</v>
      </c>
      <c r="B7">
        <v>1.6597222222222223</v>
      </c>
    </row>
    <row r="8" spans="1:2" x14ac:dyDescent="0.2">
      <c r="A8" t="s">
        <v>5</v>
      </c>
      <c r="B8">
        <v>7.9861111111111119E-2</v>
      </c>
    </row>
    <row r="9" spans="1:2" x14ac:dyDescent="0.2">
      <c r="A9" t="s">
        <v>5</v>
      </c>
      <c r="B9">
        <v>1.859375</v>
      </c>
    </row>
    <row r="10" spans="1:2" x14ac:dyDescent="0.2">
      <c r="A10" t="s">
        <v>5</v>
      </c>
      <c r="B10">
        <v>0.30034722222222221</v>
      </c>
    </row>
    <row r="11" spans="1:2" x14ac:dyDescent="0.2">
      <c r="A11" t="s">
        <v>5</v>
      </c>
      <c r="B11">
        <v>2.6041666666666665</v>
      </c>
    </row>
    <row r="12" spans="1:2" x14ac:dyDescent="0.2">
      <c r="A12" t="s">
        <v>5</v>
      </c>
      <c r="B12">
        <v>0.75868055555555547</v>
      </c>
    </row>
    <row r="13" spans="1:2" x14ac:dyDescent="0.2">
      <c r="A13" t="s">
        <v>5</v>
      </c>
      <c r="B13">
        <v>0.859375</v>
      </c>
    </row>
    <row r="14" spans="1:2" x14ac:dyDescent="0.2">
      <c r="A14" t="s">
        <v>5</v>
      </c>
      <c r="B14">
        <v>1.0694444444444444</v>
      </c>
    </row>
    <row r="15" spans="1:2" x14ac:dyDescent="0.2">
      <c r="A15" t="s">
        <v>5</v>
      </c>
      <c r="B15">
        <v>0.12578124999999998</v>
      </c>
    </row>
    <row r="16" spans="1:2" x14ac:dyDescent="0.2">
      <c r="A16" t="s">
        <v>5</v>
      </c>
      <c r="B16">
        <v>0.20833333333333334</v>
      </c>
    </row>
    <row r="17" spans="1:2" x14ac:dyDescent="0.2">
      <c r="A17" t="s">
        <v>5</v>
      </c>
      <c r="B17">
        <v>0.9375</v>
      </c>
    </row>
    <row r="18" spans="1:2" x14ac:dyDescent="0.2">
      <c r="A18" t="s">
        <v>63</v>
      </c>
      <c r="B18">
        <v>0.26041666666666669</v>
      </c>
    </row>
    <row r="19" spans="1:2" x14ac:dyDescent="0.2">
      <c r="A19" t="s">
        <v>63</v>
      </c>
      <c r="B19">
        <v>5.2083333333333336E-2</v>
      </c>
    </row>
    <row r="20" spans="1:2" x14ac:dyDescent="0.2">
      <c r="A20" t="s">
        <v>63</v>
      </c>
      <c r="B20">
        <v>1.3020833333333334E-2</v>
      </c>
    </row>
    <row r="21" spans="1:2" x14ac:dyDescent="0.2">
      <c r="A21" t="s">
        <v>63</v>
      </c>
      <c r="B21">
        <v>1.7361111111111108E-2</v>
      </c>
    </row>
    <row r="22" spans="1:2" x14ac:dyDescent="0.2">
      <c r="A22" t="s">
        <v>63</v>
      </c>
      <c r="B22">
        <v>3.0381944444444448E-2</v>
      </c>
    </row>
    <row r="23" spans="1:2" x14ac:dyDescent="0.2">
      <c r="A23" t="s">
        <v>63</v>
      </c>
      <c r="B23">
        <v>8.6805555555555551E-4</v>
      </c>
    </row>
    <row r="24" spans="1:2" x14ac:dyDescent="0.2">
      <c r="A24" t="s">
        <v>63</v>
      </c>
      <c r="B24">
        <v>4.3402777777777771E-3</v>
      </c>
    </row>
    <row r="25" spans="1:2" x14ac:dyDescent="0.2">
      <c r="A25" t="s">
        <v>63</v>
      </c>
      <c r="B25">
        <v>0.21701388888888892</v>
      </c>
    </row>
    <row r="26" spans="1:2" x14ac:dyDescent="0.2">
      <c r="A26" t="s">
        <v>63</v>
      </c>
      <c r="B26">
        <v>5.208333333333333E-3</v>
      </c>
    </row>
    <row r="27" spans="1:2" x14ac:dyDescent="0.2">
      <c r="A27" t="s">
        <v>63</v>
      </c>
      <c r="B27">
        <v>4.3402777777777783E-2</v>
      </c>
    </row>
    <row r="28" spans="1:2" x14ac:dyDescent="0.2">
      <c r="A28" t="s">
        <v>63</v>
      </c>
      <c r="B28">
        <v>5.208333333333333E-3</v>
      </c>
    </row>
    <row r="29" spans="1:2" x14ac:dyDescent="0.2">
      <c r="A29" t="s">
        <v>63</v>
      </c>
      <c r="B29">
        <v>2.6041666666666668E-2</v>
      </c>
    </row>
    <row r="30" spans="1:2" x14ac:dyDescent="0.2">
      <c r="A30" t="s">
        <v>61</v>
      </c>
      <c r="B30">
        <v>2.0833333333333332E-2</v>
      </c>
    </row>
    <row r="31" spans="1:2" x14ac:dyDescent="0.2">
      <c r="A31" t="s">
        <v>61</v>
      </c>
      <c r="B31">
        <v>7.8125E-3</v>
      </c>
    </row>
    <row r="32" spans="1:2" x14ac:dyDescent="0.2">
      <c r="A32" t="s">
        <v>61</v>
      </c>
      <c r="B32">
        <v>1.3020833333333334E-2</v>
      </c>
    </row>
    <row r="33" spans="1:2" x14ac:dyDescent="0.2">
      <c r="A33" t="s">
        <v>61</v>
      </c>
      <c r="B33">
        <v>1.3020833333333334E-2</v>
      </c>
    </row>
    <row r="34" spans="1:2" x14ac:dyDescent="0.2">
      <c r="A34" t="s">
        <v>61</v>
      </c>
      <c r="B34">
        <v>1.25</v>
      </c>
    </row>
    <row r="35" spans="1:2" x14ac:dyDescent="0.2">
      <c r="A35" t="s">
        <v>61</v>
      </c>
      <c r="B35">
        <v>1.25</v>
      </c>
    </row>
    <row r="36" spans="1:2" x14ac:dyDescent="0.2">
      <c r="A36" t="s">
        <v>61</v>
      </c>
      <c r="B36">
        <v>2.6041666666666665E-3</v>
      </c>
    </row>
    <row r="37" spans="1:2" x14ac:dyDescent="0.2">
      <c r="A37" t="s">
        <v>61</v>
      </c>
      <c r="B37">
        <v>1.0416666666666669E-3</v>
      </c>
    </row>
    <row r="38" spans="1:2" x14ac:dyDescent="0.2">
      <c r="A38" t="s">
        <v>61</v>
      </c>
      <c r="B38">
        <v>4.3402777777777775E-4</v>
      </c>
    </row>
    <row r="39" spans="1:2" x14ac:dyDescent="0.2">
      <c r="A39" t="s">
        <v>62</v>
      </c>
      <c r="B39">
        <v>0.3125</v>
      </c>
    </row>
    <row r="40" spans="1:2" x14ac:dyDescent="0.2">
      <c r="A40" t="s">
        <v>62</v>
      </c>
      <c r="B40">
        <v>0.52083333333333337</v>
      </c>
    </row>
    <row r="41" spans="1:2" x14ac:dyDescent="0.2">
      <c r="A41" t="s">
        <v>62</v>
      </c>
      <c r="B41">
        <v>2.0833333333333332E-2</v>
      </c>
    </row>
    <row r="42" spans="1:2" x14ac:dyDescent="0.2">
      <c r="A42" t="s">
        <v>62</v>
      </c>
      <c r="B42">
        <v>3.90625E-3</v>
      </c>
    </row>
    <row r="43" spans="1:2" x14ac:dyDescent="0.2">
      <c r="A43" t="s">
        <v>62</v>
      </c>
      <c r="B43">
        <v>6.5104166666666671E-2</v>
      </c>
    </row>
    <row r="44" spans="1:2" x14ac:dyDescent="0.2">
      <c r="A44" t="s">
        <v>62</v>
      </c>
      <c r="B44">
        <v>1.0416666666666666E-2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C18EF603A60A40B59FB36C3D041565" ma:contentTypeVersion="2" ma:contentTypeDescription="Create a new document." ma:contentTypeScope="" ma:versionID="fd35d6bada04208036360f8eebca573b">
  <xsd:schema xmlns:xsd="http://www.w3.org/2001/XMLSchema" xmlns:xs="http://www.w3.org/2001/XMLSchema" xmlns:p="http://schemas.microsoft.com/office/2006/metadata/properties" xmlns:ns2="b7c4603a-eec7-45fc-9e96-22a7e1a15e5f" targetNamespace="http://schemas.microsoft.com/office/2006/metadata/properties" ma:root="true" ma:fieldsID="bfbae8e78ee08b47d7984a3fdbc13a52" ns2:_="">
    <xsd:import namespace="b7c4603a-eec7-45fc-9e96-22a7e1a15e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c4603a-eec7-45fc-9e96-22a7e1a15e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0B68F5-9AAF-42B1-A1E9-4E15AD2678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1C3C9E-24BE-4C31-BE5A-938343703B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c4603a-eec7-45fc-9e96-22a7e1a15e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EED57F-4387-4A8E-867A-DD9765D42A1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pivot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</dc:creator>
  <cp:keywords/>
  <dc:description/>
  <cp:lastModifiedBy>Microsoft Office User</cp:lastModifiedBy>
  <cp:revision/>
  <dcterms:created xsi:type="dcterms:W3CDTF">2016-04-28T11:03:17Z</dcterms:created>
  <dcterms:modified xsi:type="dcterms:W3CDTF">2021-12-28T13:43:03Z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0x01010056C18EF603A60A40B59FB36C3D041565</vt:lpwstr>
  </property>
</Properties>
</file>